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240" yWindow="60" windowWidth="18960" windowHeight="12690" tabRatio="858"/>
  </bookViews>
  <sheets>
    <sheet name="준공(아파트,연립)-1" sheetId="20" r:id="rId1"/>
    <sheet name="시공중" sheetId="2" r:id="rId2"/>
  </sheets>
  <definedNames>
    <definedName name="_xlnm.Print_Area" localSheetId="1">시공중!$A$1:$U$44</definedName>
  </definedNames>
  <calcPr calcId="152511"/>
</workbook>
</file>

<file path=xl/calcChain.xml><?xml version="1.0" encoding="utf-8"?>
<calcChain xmlns="http://schemas.openxmlformats.org/spreadsheetml/2006/main">
  <c r="M5" i="2" l="1"/>
  <c r="M4" i="2"/>
  <c r="M547" i="20"/>
  <c r="M514" i="20"/>
  <c r="M513" i="20"/>
  <c r="M509" i="20"/>
  <c r="M505" i="20"/>
  <c r="M504" i="20"/>
  <c r="M503" i="20"/>
  <c r="M502" i="20"/>
  <c r="M501" i="20"/>
  <c r="M500" i="20"/>
  <c r="M499" i="20"/>
  <c r="M498" i="20"/>
  <c r="M497" i="20"/>
  <c r="M496" i="20"/>
  <c r="M495" i="20"/>
  <c r="M494" i="20"/>
  <c r="M493" i="20"/>
  <c r="M492" i="20"/>
  <c r="M491" i="20"/>
  <c r="M490" i="20"/>
  <c r="M489" i="20"/>
  <c r="C489" i="20"/>
  <c r="M488" i="20"/>
  <c r="M486" i="20"/>
  <c r="M485" i="20"/>
  <c r="M484" i="20"/>
  <c r="M483" i="20"/>
  <c r="C483" i="20"/>
  <c r="M482" i="20"/>
  <c r="C482" i="20"/>
  <c r="M481" i="20"/>
  <c r="C481" i="20"/>
  <c r="M480" i="20"/>
  <c r="C480" i="20"/>
  <c r="M479" i="20"/>
  <c r="C479" i="20"/>
  <c r="C478" i="20"/>
  <c r="M477" i="20"/>
  <c r="C477" i="20"/>
  <c r="M476" i="20"/>
  <c r="C476" i="20"/>
  <c r="M475" i="20"/>
  <c r="C475" i="20"/>
  <c r="M474" i="20"/>
  <c r="C474" i="20"/>
  <c r="M473" i="20"/>
  <c r="C473" i="20"/>
  <c r="M472" i="20"/>
  <c r="C472" i="20"/>
  <c r="M471" i="20"/>
  <c r="C471" i="20"/>
  <c r="M470" i="20"/>
  <c r="C470" i="20"/>
  <c r="M469" i="20"/>
  <c r="C469" i="20"/>
  <c r="O468" i="20"/>
  <c r="M468" i="20"/>
  <c r="C468" i="20"/>
  <c r="M467" i="20"/>
  <c r="C467" i="20"/>
  <c r="M466" i="20"/>
  <c r="C466" i="20"/>
  <c r="M465" i="20"/>
  <c r="C465" i="20"/>
  <c r="M464" i="20"/>
  <c r="C464" i="20"/>
  <c r="M463" i="20"/>
  <c r="C463" i="20"/>
  <c r="M462" i="20"/>
  <c r="C462" i="20"/>
  <c r="M461" i="20"/>
  <c r="C461" i="20"/>
  <c r="M460" i="20"/>
  <c r="C460" i="20"/>
  <c r="M459" i="20"/>
  <c r="C459" i="20"/>
  <c r="M458" i="20"/>
  <c r="C458" i="20"/>
  <c r="M457" i="20"/>
  <c r="C457" i="20"/>
  <c r="M456" i="20"/>
  <c r="C456" i="20"/>
  <c r="M455" i="20"/>
  <c r="C455" i="20"/>
  <c r="M454" i="20"/>
  <c r="C454" i="20"/>
  <c r="M453" i="20"/>
  <c r="C453" i="20"/>
  <c r="M452" i="20"/>
  <c r="C452" i="20"/>
  <c r="M451" i="20"/>
  <c r="C451" i="20"/>
  <c r="M450" i="20"/>
  <c r="C450" i="20"/>
  <c r="M449" i="20"/>
  <c r="C449" i="20"/>
  <c r="M448" i="20"/>
  <c r="C448" i="20"/>
  <c r="M447" i="20"/>
  <c r="C447" i="20"/>
  <c r="M446" i="20"/>
  <c r="C446" i="20"/>
  <c r="M445" i="20"/>
  <c r="C445" i="20"/>
  <c r="M444" i="20"/>
  <c r="C444" i="20"/>
  <c r="M443" i="20"/>
  <c r="C443" i="20"/>
  <c r="M442" i="20"/>
  <c r="C442" i="20"/>
  <c r="M441" i="20"/>
  <c r="C441" i="20"/>
  <c r="M440" i="20"/>
  <c r="C440" i="20"/>
  <c r="M439" i="20"/>
  <c r="C439" i="20"/>
  <c r="M438" i="20"/>
  <c r="C438" i="20"/>
  <c r="M437" i="20"/>
  <c r="C437" i="20"/>
  <c r="M436" i="20"/>
  <c r="C436" i="20"/>
  <c r="M435" i="20"/>
  <c r="C435" i="20"/>
  <c r="M434" i="20"/>
  <c r="C434" i="20"/>
  <c r="M433" i="20"/>
  <c r="C433" i="20"/>
  <c r="M432" i="20"/>
  <c r="C432" i="20"/>
  <c r="M431" i="20"/>
  <c r="C431" i="20"/>
  <c r="M430" i="20"/>
  <c r="C430" i="20"/>
  <c r="M429" i="20"/>
  <c r="C429" i="20"/>
  <c r="M428" i="20"/>
  <c r="C428" i="20"/>
  <c r="M427" i="20"/>
  <c r="C427" i="20"/>
  <c r="M426" i="20"/>
  <c r="C426" i="20"/>
  <c r="M425" i="20"/>
  <c r="C425" i="20"/>
  <c r="M424" i="20"/>
  <c r="C424" i="20"/>
  <c r="M423" i="20"/>
  <c r="C423" i="20"/>
  <c r="M422" i="20"/>
  <c r="C422" i="20"/>
  <c r="M421" i="20"/>
  <c r="C421" i="20"/>
  <c r="M420" i="20"/>
  <c r="C420" i="20"/>
  <c r="M419" i="20"/>
  <c r="C419" i="20"/>
  <c r="M418" i="20"/>
  <c r="C418" i="20"/>
  <c r="M417" i="20"/>
  <c r="C417" i="20"/>
  <c r="M416" i="20"/>
  <c r="C416" i="20"/>
  <c r="M415" i="20"/>
  <c r="C415" i="20"/>
  <c r="M414" i="20"/>
  <c r="C414" i="20"/>
  <c r="M413" i="20"/>
  <c r="C413" i="20"/>
  <c r="M412" i="20"/>
  <c r="C412" i="20"/>
  <c r="M411" i="20"/>
  <c r="C411" i="20"/>
  <c r="M410" i="20"/>
  <c r="C410" i="20"/>
  <c r="M409" i="20"/>
  <c r="C409" i="20"/>
  <c r="C408" i="20"/>
  <c r="M407" i="20"/>
  <c r="C407" i="20"/>
  <c r="M406" i="20"/>
  <c r="C406" i="20"/>
  <c r="M405" i="20"/>
  <c r="C405" i="20"/>
  <c r="M404" i="20"/>
  <c r="C404" i="20"/>
  <c r="C403" i="20"/>
  <c r="M402" i="20"/>
  <c r="C402" i="20"/>
  <c r="M401" i="20"/>
  <c r="C401" i="20"/>
  <c r="M400" i="20"/>
  <c r="C400" i="20"/>
  <c r="M399" i="20"/>
  <c r="C399" i="20"/>
  <c r="M398" i="20"/>
  <c r="C398" i="20"/>
  <c r="M397" i="20"/>
  <c r="C397" i="20"/>
  <c r="M396" i="20"/>
  <c r="C396" i="20"/>
  <c r="M395" i="20"/>
  <c r="C395" i="20"/>
  <c r="M394" i="20"/>
  <c r="C394" i="20"/>
  <c r="M393" i="20"/>
  <c r="C393" i="20"/>
  <c r="M392" i="20"/>
  <c r="C392" i="20"/>
  <c r="M391" i="20"/>
  <c r="C391" i="20"/>
  <c r="M390" i="20"/>
  <c r="C390" i="20"/>
  <c r="M389" i="20"/>
  <c r="C389" i="20"/>
  <c r="M388" i="20"/>
  <c r="C388" i="20"/>
  <c r="M387" i="20"/>
  <c r="C387" i="20"/>
  <c r="M386" i="20"/>
  <c r="C386" i="20"/>
  <c r="M385" i="20"/>
  <c r="C385" i="20"/>
  <c r="M384" i="20"/>
  <c r="C384" i="20"/>
  <c r="M383" i="20"/>
  <c r="C383" i="20"/>
  <c r="M382" i="20"/>
  <c r="C382" i="20"/>
  <c r="M381" i="20"/>
  <c r="C381" i="20"/>
  <c r="M380" i="20"/>
  <c r="C380" i="20"/>
  <c r="M379" i="20"/>
  <c r="C379" i="20"/>
  <c r="M378" i="20"/>
  <c r="C378" i="20"/>
  <c r="M377" i="20"/>
  <c r="C377" i="20"/>
  <c r="M376" i="20"/>
  <c r="C376" i="20"/>
  <c r="M375" i="20"/>
  <c r="C375" i="20"/>
  <c r="M374" i="20"/>
  <c r="C374" i="20"/>
  <c r="M373" i="20"/>
  <c r="C373" i="20"/>
  <c r="M372" i="20"/>
  <c r="C372" i="20"/>
  <c r="M371" i="20"/>
  <c r="C371" i="20"/>
  <c r="M370" i="20"/>
  <c r="C370" i="20"/>
  <c r="M369" i="20"/>
  <c r="C369" i="20"/>
  <c r="M368" i="20"/>
  <c r="C368" i="20"/>
  <c r="M367" i="20"/>
  <c r="C367" i="20"/>
  <c r="M366" i="20"/>
  <c r="C366" i="20"/>
  <c r="M365" i="20"/>
  <c r="C365" i="20"/>
  <c r="M364" i="20"/>
  <c r="C364" i="20"/>
  <c r="C363" i="20"/>
  <c r="M362" i="20"/>
  <c r="C362" i="20"/>
  <c r="M361" i="20"/>
  <c r="C361" i="20"/>
  <c r="M360" i="20"/>
  <c r="C360" i="20"/>
  <c r="M359" i="20"/>
  <c r="C359" i="20"/>
  <c r="M358" i="20"/>
  <c r="C358" i="20"/>
  <c r="M357" i="20"/>
  <c r="C357" i="20"/>
  <c r="M356" i="20"/>
  <c r="C356" i="20"/>
  <c r="M355" i="20"/>
  <c r="C355" i="20"/>
  <c r="M354" i="20"/>
  <c r="C354" i="20"/>
  <c r="M353" i="20"/>
  <c r="C353" i="20"/>
  <c r="M352" i="20"/>
  <c r="C352" i="20"/>
  <c r="M351" i="20"/>
  <c r="C351" i="20"/>
  <c r="M350" i="20"/>
  <c r="C350" i="20"/>
  <c r="M349" i="20"/>
  <c r="C349" i="20"/>
  <c r="M348" i="20"/>
  <c r="C348" i="20"/>
  <c r="M347" i="20"/>
  <c r="C347" i="20"/>
  <c r="M346" i="20"/>
  <c r="C346" i="20"/>
  <c r="M345" i="20"/>
  <c r="C345" i="20"/>
  <c r="M344" i="20"/>
  <c r="C344" i="20"/>
  <c r="M343" i="20"/>
  <c r="C343" i="20"/>
  <c r="M342" i="20"/>
  <c r="C342" i="20"/>
  <c r="M341" i="20"/>
  <c r="C341" i="20"/>
  <c r="M340" i="20"/>
  <c r="C340" i="20"/>
  <c r="M339" i="20"/>
  <c r="C339" i="20"/>
  <c r="M338" i="20"/>
  <c r="C338" i="20"/>
  <c r="M337" i="20"/>
  <c r="C337" i="20"/>
  <c r="M336" i="20"/>
  <c r="C336" i="20"/>
  <c r="M335" i="20"/>
  <c r="C335" i="20"/>
  <c r="M334" i="20"/>
  <c r="C334" i="20"/>
  <c r="M333" i="20"/>
  <c r="C333" i="20"/>
  <c r="M332" i="20"/>
  <c r="C332" i="20"/>
  <c r="M331" i="20"/>
  <c r="C331" i="20"/>
  <c r="M330" i="20"/>
  <c r="C330" i="20"/>
  <c r="M329" i="20"/>
  <c r="C329" i="20"/>
  <c r="M328" i="20"/>
  <c r="C328" i="20"/>
  <c r="M327" i="20"/>
  <c r="C327" i="20"/>
  <c r="M326" i="20"/>
  <c r="C326" i="20"/>
  <c r="C325" i="20"/>
  <c r="M323" i="20"/>
  <c r="C323" i="20"/>
  <c r="M322" i="20"/>
  <c r="C322" i="20"/>
  <c r="M321" i="20"/>
  <c r="C321" i="20"/>
  <c r="M320" i="20"/>
  <c r="M319" i="20"/>
  <c r="C319" i="20"/>
  <c r="M318" i="20"/>
  <c r="C318" i="20"/>
  <c r="M317" i="20"/>
  <c r="H317" i="20"/>
  <c r="G317" i="20"/>
  <c r="C317" i="20"/>
  <c r="M316" i="20"/>
  <c r="C316" i="20"/>
  <c r="M315" i="20"/>
  <c r="C315" i="20"/>
  <c r="M314" i="20"/>
  <c r="C314" i="20"/>
  <c r="M313" i="20"/>
  <c r="C313" i="20"/>
  <c r="M312" i="20"/>
  <c r="C312" i="20"/>
  <c r="M311" i="20"/>
  <c r="C311" i="20"/>
  <c r="M310" i="20"/>
  <c r="C310" i="20"/>
  <c r="M309" i="20"/>
  <c r="C309" i="20"/>
  <c r="M308" i="20"/>
  <c r="C308" i="20"/>
  <c r="M307" i="20"/>
  <c r="C307" i="20"/>
  <c r="M306" i="20"/>
  <c r="C306" i="20"/>
  <c r="M305" i="20"/>
  <c r="C305" i="20"/>
  <c r="M304" i="20"/>
  <c r="C304" i="20"/>
  <c r="M303" i="20"/>
  <c r="C303" i="20"/>
  <c r="M302" i="20"/>
  <c r="C302" i="20"/>
  <c r="M301" i="20"/>
  <c r="C301" i="20"/>
  <c r="M300" i="20"/>
  <c r="C300" i="20"/>
  <c r="M299" i="20"/>
  <c r="C299" i="20"/>
  <c r="M298" i="20"/>
  <c r="C298" i="20"/>
  <c r="M297" i="20"/>
  <c r="C297" i="20"/>
  <c r="M296" i="20"/>
  <c r="C296" i="20"/>
  <c r="M295" i="20"/>
  <c r="C295" i="20"/>
  <c r="M294" i="20"/>
  <c r="C294" i="20"/>
  <c r="M293" i="20"/>
  <c r="C293" i="20"/>
  <c r="M292" i="20"/>
  <c r="C292" i="20"/>
  <c r="M291" i="20"/>
  <c r="C291" i="20"/>
  <c r="M290" i="20"/>
  <c r="C290" i="20"/>
  <c r="M289" i="20"/>
  <c r="C289" i="20"/>
  <c r="M288" i="20"/>
  <c r="M287" i="20"/>
  <c r="C287" i="20"/>
  <c r="M286" i="20"/>
  <c r="C286" i="20"/>
  <c r="M285" i="20"/>
  <c r="C285" i="20"/>
  <c r="C284" i="20"/>
  <c r="M283" i="20"/>
  <c r="C283" i="20"/>
  <c r="M282" i="20"/>
  <c r="C282" i="20"/>
  <c r="M281" i="20"/>
  <c r="C281" i="20"/>
  <c r="M280" i="20"/>
  <c r="C280" i="20"/>
  <c r="M279" i="20"/>
  <c r="C279" i="20"/>
  <c r="M278" i="20"/>
  <c r="C278" i="20"/>
  <c r="M277" i="20"/>
  <c r="C277" i="20"/>
  <c r="M276" i="20"/>
  <c r="C276" i="20"/>
  <c r="M275" i="20"/>
  <c r="C275" i="20"/>
  <c r="M274" i="20"/>
  <c r="C274" i="20"/>
  <c r="M273" i="20"/>
  <c r="C273" i="20"/>
  <c r="M272" i="20"/>
  <c r="C272" i="20"/>
  <c r="M271" i="20"/>
  <c r="C271" i="20"/>
  <c r="M270" i="20"/>
  <c r="C270" i="20"/>
  <c r="M269" i="20"/>
  <c r="C269" i="20"/>
  <c r="M268" i="20"/>
  <c r="C268" i="20"/>
  <c r="M267" i="20"/>
  <c r="C267" i="20"/>
  <c r="M266" i="20"/>
  <c r="C266" i="20"/>
  <c r="M265" i="20"/>
  <c r="C265" i="20"/>
  <c r="M264" i="20"/>
  <c r="C264" i="20"/>
  <c r="M263" i="20"/>
  <c r="C263" i="20"/>
  <c r="M262" i="20"/>
  <c r="C262" i="20"/>
  <c r="M261" i="20"/>
  <c r="C261" i="20"/>
  <c r="M260" i="20"/>
  <c r="C260" i="20"/>
  <c r="M259" i="20"/>
  <c r="C259" i="20"/>
  <c r="M258" i="20"/>
  <c r="C258" i="20"/>
  <c r="M257" i="20"/>
  <c r="C257" i="20"/>
  <c r="M256" i="20"/>
  <c r="C256" i="20"/>
  <c r="M255" i="20"/>
  <c r="C255" i="20"/>
  <c r="M254" i="20"/>
  <c r="C254" i="20"/>
  <c r="M253" i="20"/>
  <c r="C253" i="20"/>
  <c r="M252" i="20"/>
  <c r="C252" i="20"/>
  <c r="M251" i="20"/>
  <c r="C251" i="20"/>
  <c r="M250" i="20"/>
  <c r="C250" i="20"/>
  <c r="M249" i="20"/>
  <c r="C249" i="20"/>
  <c r="C248" i="20"/>
  <c r="M247" i="20"/>
  <c r="C247" i="20"/>
  <c r="M246" i="20"/>
  <c r="C246" i="20"/>
  <c r="M245" i="20"/>
  <c r="C245" i="20"/>
  <c r="M244" i="20"/>
  <c r="C244" i="20"/>
  <c r="M243" i="20"/>
  <c r="C243" i="20"/>
  <c r="M242" i="20"/>
  <c r="C242" i="20"/>
  <c r="M241" i="20"/>
  <c r="C241" i="20"/>
  <c r="M240" i="20"/>
  <c r="C240" i="20"/>
  <c r="M239" i="20"/>
  <c r="C239" i="20"/>
  <c r="M238" i="20"/>
  <c r="C238" i="20"/>
  <c r="M237" i="20"/>
  <c r="C237" i="20"/>
  <c r="M236" i="20"/>
  <c r="C236" i="20"/>
  <c r="M235" i="20"/>
  <c r="C235" i="20"/>
  <c r="M233" i="20"/>
  <c r="C233" i="20"/>
  <c r="M232" i="20"/>
  <c r="C232" i="20"/>
  <c r="M231" i="20"/>
  <c r="C231" i="20"/>
  <c r="C230" i="20"/>
  <c r="M229" i="20"/>
  <c r="C229" i="20"/>
  <c r="M228" i="20"/>
  <c r="C228" i="20"/>
  <c r="M227" i="20"/>
  <c r="C227" i="20"/>
  <c r="M226" i="20"/>
  <c r="C226" i="20"/>
  <c r="M225" i="20"/>
  <c r="C225" i="20"/>
  <c r="M224" i="20"/>
  <c r="C224" i="20"/>
  <c r="M223" i="20"/>
  <c r="M222" i="20"/>
  <c r="C222" i="20"/>
  <c r="M221" i="20"/>
  <c r="C221" i="20"/>
  <c r="M220" i="20"/>
  <c r="C220" i="20"/>
  <c r="M219" i="20"/>
  <c r="C219" i="20"/>
  <c r="M218" i="20"/>
  <c r="C218" i="20"/>
  <c r="M217" i="20"/>
  <c r="C217" i="20"/>
  <c r="M216" i="20"/>
  <c r="C216" i="20"/>
  <c r="M215" i="20"/>
  <c r="C215" i="20"/>
  <c r="M214" i="20"/>
  <c r="C214" i="20"/>
  <c r="M213" i="20"/>
  <c r="I213" i="20"/>
  <c r="C213" i="20"/>
  <c r="M212" i="20"/>
  <c r="C212" i="20"/>
  <c r="M211" i="20"/>
  <c r="C211" i="20"/>
  <c r="M210" i="20"/>
  <c r="C210" i="20"/>
  <c r="M209" i="20"/>
  <c r="C209" i="20"/>
  <c r="M208" i="20"/>
  <c r="C208" i="20"/>
  <c r="M207" i="20"/>
  <c r="C207" i="20"/>
  <c r="M206" i="20"/>
  <c r="C206" i="20"/>
  <c r="M205" i="20"/>
  <c r="C205" i="20"/>
  <c r="M204" i="20"/>
  <c r="C204" i="20"/>
  <c r="M203" i="20"/>
  <c r="C203" i="20"/>
  <c r="M202" i="20"/>
  <c r="H202" i="20"/>
  <c r="G202" i="20"/>
  <c r="C202" i="20"/>
  <c r="M201" i="20"/>
  <c r="C201" i="20"/>
  <c r="M200" i="20"/>
  <c r="C200" i="20"/>
  <c r="M199" i="20"/>
  <c r="C199" i="20"/>
  <c r="M198" i="20"/>
  <c r="C198" i="20"/>
  <c r="M197" i="20"/>
  <c r="C197" i="20"/>
  <c r="M196" i="20"/>
  <c r="C196" i="20"/>
  <c r="M195" i="20"/>
  <c r="H195" i="20"/>
  <c r="G195" i="20"/>
  <c r="C195" i="20"/>
  <c r="M194" i="20"/>
  <c r="C194" i="20"/>
  <c r="M193" i="20"/>
  <c r="C193" i="20"/>
  <c r="M192" i="20"/>
  <c r="C192" i="20"/>
  <c r="M191" i="20"/>
  <c r="C191" i="20"/>
  <c r="M188" i="20"/>
  <c r="C188" i="20"/>
  <c r="M187" i="20"/>
  <c r="C187" i="20"/>
  <c r="M186" i="20"/>
  <c r="C186" i="20"/>
  <c r="M185" i="20"/>
  <c r="C185" i="20"/>
  <c r="M184" i="20"/>
  <c r="C184" i="20"/>
  <c r="M183" i="20"/>
  <c r="C183" i="20"/>
  <c r="M182" i="20"/>
  <c r="C182" i="20"/>
  <c r="M181" i="20"/>
  <c r="C181" i="20"/>
  <c r="M180" i="20"/>
  <c r="C180" i="20"/>
  <c r="M179" i="20"/>
  <c r="C179" i="20"/>
  <c r="M178" i="20"/>
  <c r="C178" i="20"/>
  <c r="M177" i="20"/>
  <c r="C177" i="20"/>
  <c r="M176" i="20"/>
  <c r="C176" i="20"/>
  <c r="M175" i="20"/>
  <c r="C175" i="20"/>
  <c r="M174" i="20"/>
  <c r="C174" i="20"/>
  <c r="M173" i="20"/>
  <c r="C173" i="20"/>
  <c r="M172" i="20"/>
  <c r="C172" i="20"/>
  <c r="M171" i="20"/>
  <c r="M170" i="20"/>
  <c r="C170" i="20"/>
  <c r="M169" i="20"/>
  <c r="C169" i="20"/>
  <c r="M168" i="20"/>
  <c r="C168" i="20"/>
  <c r="M167" i="20"/>
  <c r="C166" i="20"/>
  <c r="M165" i="20"/>
  <c r="C165" i="20"/>
  <c r="M164" i="20"/>
  <c r="C164" i="20"/>
  <c r="M163" i="20"/>
  <c r="C163" i="20"/>
  <c r="M162" i="20"/>
  <c r="C162" i="20"/>
  <c r="M161" i="20"/>
  <c r="C161" i="20"/>
  <c r="M160" i="20"/>
  <c r="C160" i="20"/>
  <c r="M159" i="20"/>
  <c r="C159" i="20"/>
  <c r="M158" i="20"/>
  <c r="C158" i="20"/>
  <c r="M157" i="20"/>
  <c r="C157" i="20"/>
  <c r="M156" i="20"/>
  <c r="C156" i="20"/>
  <c r="M155" i="20"/>
  <c r="C155" i="20"/>
  <c r="M154" i="20"/>
  <c r="C154" i="20"/>
  <c r="M153" i="20"/>
  <c r="C153" i="20"/>
  <c r="M152" i="20"/>
  <c r="C152" i="20"/>
  <c r="M151" i="20"/>
  <c r="C151" i="20"/>
  <c r="M150" i="20"/>
  <c r="M149" i="20"/>
  <c r="C149" i="20"/>
  <c r="O148" i="20"/>
  <c r="M148" i="20"/>
  <c r="C148" i="20"/>
  <c r="M147" i="20"/>
  <c r="C147" i="20"/>
  <c r="M146" i="20"/>
  <c r="C146" i="20"/>
  <c r="M145" i="20"/>
  <c r="C145" i="20"/>
  <c r="M144" i="20"/>
  <c r="G144" i="20"/>
  <c r="C144" i="20"/>
  <c r="M143" i="20"/>
  <c r="C143" i="20"/>
  <c r="M142" i="20"/>
  <c r="C142" i="20"/>
  <c r="M141" i="20"/>
  <c r="C141" i="20"/>
  <c r="M140" i="20"/>
  <c r="C140" i="20"/>
  <c r="M139" i="20"/>
  <c r="C139" i="20"/>
  <c r="M138" i="20"/>
  <c r="C138" i="20"/>
  <c r="M137" i="20"/>
  <c r="C137" i="20"/>
  <c r="M136" i="20"/>
  <c r="C136" i="20"/>
  <c r="M135" i="20"/>
  <c r="C135" i="20"/>
  <c r="M134" i="20"/>
  <c r="C134" i="20"/>
  <c r="M133" i="20"/>
  <c r="C133" i="20"/>
  <c r="M132" i="20"/>
  <c r="C132" i="20"/>
  <c r="M131" i="20"/>
  <c r="C131" i="20"/>
  <c r="M130" i="20"/>
  <c r="C130" i="20"/>
  <c r="M129" i="20"/>
  <c r="H129" i="20"/>
  <c r="C129" i="20"/>
  <c r="M128" i="20"/>
  <c r="C128" i="20"/>
  <c r="M127" i="20"/>
  <c r="C127" i="20"/>
  <c r="M126" i="20"/>
  <c r="C126" i="20"/>
  <c r="M125" i="20"/>
  <c r="C125" i="20"/>
  <c r="M124" i="20"/>
  <c r="C124" i="20"/>
  <c r="M123" i="20"/>
  <c r="M122" i="20"/>
  <c r="C122" i="20"/>
  <c r="M121" i="20"/>
  <c r="C121" i="20"/>
  <c r="M120" i="20"/>
  <c r="C120" i="20"/>
  <c r="M119" i="20"/>
  <c r="C119" i="20"/>
  <c r="M118" i="20"/>
  <c r="C118" i="20"/>
  <c r="M117" i="20"/>
  <c r="C117" i="20"/>
  <c r="M116" i="20"/>
  <c r="C116" i="20"/>
  <c r="M115" i="20"/>
  <c r="C115" i="20"/>
  <c r="M114" i="20"/>
  <c r="C114" i="20"/>
  <c r="M113" i="20"/>
  <c r="C113" i="20"/>
  <c r="M112" i="20"/>
  <c r="C112" i="20"/>
  <c r="M111" i="20"/>
  <c r="C111" i="20"/>
  <c r="M110" i="20"/>
  <c r="C110" i="20"/>
  <c r="M109" i="20"/>
  <c r="C109" i="20"/>
  <c r="M108" i="20"/>
  <c r="C108" i="20"/>
  <c r="M107" i="20"/>
  <c r="C107" i="20"/>
  <c r="M106" i="20"/>
  <c r="C106" i="20"/>
  <c r="M105" i="20"/>
  <c r="C105" i="20"/>
  <c r="M104" i="20"/>
  <c r="C104" i="20"/>
  <c r="M103" i="20"/>
  <c r="C103" i="20"/>
  <c r="M102" i="20"/>
  <c r="C102" i="20"/>
  <c r="M101" i="20"/>
  <c r="C101" i="20"/>
  <c r="M100" i="20"/>
  <c r="C100" i="20"/>
  <c r="M99" i="20"/>
  <c r="C99" i="20"/>
  <c r="M98" i="20"/>
  <c r="C98" i="20"/>
  <c r="M97" i="20"/>
  <c r="C97" i="20"/>
  <c r="C96" i="20"/>
  <c r="M95" i="20"/>
  <c r="C95" i="20"/>
  <c r="M94" i="20"/>
  <c r="C94" i="20"/>
  <c r="M93" i="20"/>
  <c r="C93" i="20"/>
  <c r="M92" i="20"/>
  <c r="C92" i="20"/>
  <c r="M91" i="20"/>
  <c r="C91" i="20"/>
  <c r="M90" i="20"/>
  <c r="C90" i="20"/>
  <c r="M89" i="20"/>
  <c r="C89" i="20"/>
  <c r="M88" i="20"/>
  <c r="C88" i="20"/>
  <c r="M87" i="20"/>
  <c r="C87" i="20"/>
  <c r="M86" i="20"/>
  <c r="C86" i="20"/>
  <c r="M85" i="20"/>
  <c r="C85" i="20"/>
  <c r="M84" i="20"/>
  <c r="C84" i="20"/>
  <c r="M83" i="20"/>
  <c r="C83" i="20"/>
  <c r="M82" i="20"/>
  <c r="C82" i="20"/>
  <c r="M81" i="20"/>
  <c r="C81" i="20"/>
  <c r="M79" i="20"/>
  <c r="C79" i="20"/>
  <c r="M78" i="20"/>
  <c r="C78" i="20"/>
  <c r="M77" i="20"/>
  <c r="C77" i="20"/>
  <c r="M76" i="20"/>
  <c r="C76" i="20"/>
  <c r="M75" i="20"/>
  <c r="C75" i="20"/>
  <c r="M74" i="20"/>
  <c r="C74" i="20"/>
  <c r="M73" i="20"/>
  <c r="C73" i="20"/>
  <c r="M72" i="20"/>
  <c r="C72" i="20"/>
  <c r="M71" i="20"/>
  <c r="C71" i="20"/>
  <c r="C70" i="20"/>
  <c r="M69" i="20"/>
  <c r="C69" i="20"/>
  <c r="M68" i="20"/>
  <c r="C68" i="20"/>
  <c r="M67" i="20"/>
  <c r="C67" i="20"/>
  <c r="M66" i="20"/>
  <c r="C66" i="20"/>
  <c r="M65" i="20"/>
  <c r="C65" i="20"/>
  <c r="M64" i="20"/>
  <c r="C64" i="20"/>
  <c r="M63" i="20"/>
  <c r="C63" i="20"/>
  <c r="M62" i="20"/>
  <c r="C62" i="20"/>
  <c r="M61" i="20"/>
  <c r="C61" i="20"/>
  <c r="M60" i="20"/>
  <c r="C60" i="20"/>
  <c r="M59" i="20"/>
  <c r="C59" i="20"/>
  <c r="M58" i="20"/>
  <c r="C58" i="20"/>
  <c r="M57" i="20"/>
  <c r="C57" i="20"/>
  <c r="M56" i="20"/>
  <c r="C56" i="20"/>
  <c r="M55" i="20"/>
  <c r="C55" i="20"/>
  <c r="M54" i="20"/>
  <c r="C54" i="20"/>
  <c r="M53" i="20"/>
  <c r="M52" i="20"/>
  <c r="C52" i="20"/>
  <c r="M51" i="20"/>
  <c r="C51" i="20"/>
  <c r="M49" i="20"/>
  <c r="H47" i="20"/>
  <c r="C47" i="20"/>
  <c r="M46" i="20"/>
  <c r="C46" i="20"/>
  <c r="M45" i="20"/>
  <c r="C45" i="20"/>
  <c r="M44" i="20"/>
  <c r="C44" i="20"/>
  <c r="M43" i="20"/>
  <c r="C43" i="20"/>
  <c r="M42" i="20"/>
  <c r="C42" i="20"/>
  <c r="M41" i="20"/>
  <c r="C40" i="20"/>
  <c r="M39" i="20"/>
  <c r="C39" i="20"/>
  <c r="M38" i="20"/>
  <c r="C38" i="20"/>
  <c r="M37" i="20"/>
  <c r="C37" i="20"/>
  <c r="M36" i="20"/>
  <c r="C36" i="20"/>
  <c r="M35" i="20"/>
  <c r="C35" i="20"/>
  <c r="C34" i="20"/>
  <c r="M33" i="20"/>
  <c r="C33" i="20"/>
  <c r="M32" i="20"/>
  <c r="C32" i="20"/>
  <c r="M31" i="20"/>
  <c r="C31" i="20"/>
  <c r="M30" i="20"/>
  <c r="C30" i="20"/>
  <c r="M29" i="20"/>
  <c r="M28" i="20"/>
  <c r="C28" i="20"/>
  <c r="M26" i="20"/>
  <c r="C26" i="20"/>
  <c r="M25" i="20"/>
  <c r="C25" i="20"/>
  <c r="M24" i="20"/>
  <c r="C23" i="20"/>
  <c r="M22" i="20"/>
  <c r="C22" i="20"/>
  <c r="M21" i="20"/>
  <c r="M20" i="20"/>
  <c r="C20" i="20"/>
  <c r="M19" i="20"/>
  <c r="M16" i="20"/>
  <c r="C16" i="20"/>
  <c r="M15" i="20"/>
  <c r="C15" i="20"/>
  <c r="M14" i="20"/>
  <c r="C14" i="20"/>
  <c r="M13" i="20"/>
  <c r="C13" i="20"/>
  <c r="M12" i="20"/>
  <c r="M11" i="20"/>
  <c r="C11" i="20"/>
  <c r="M10" i="20"/>
  <c r="C10" i="20"/>
  <c r="M8" i="20"/>
  <c r="M7" i="20"/>
  <c r="C7" i="20"/>
  <c r="M6" i="20"/>
  <c r="C6" i="20"/>
  <c r="M5" i="20"/>
  <c r="C5" i="20"/>
  <c r="M4" i="20"/>
  <c r="C4" i="20"/>
  <c r="M3" i="2" l="1"/>
</calcChain>
</file>

<file path=xl/comments1.xml><?xml version="1.0" encoding="utf-8"?>
<comments xmlns="http://schemas.openxmlformats.org/spreadsheetml/2006/main">
  <authors>
    <author>1</author>
    <author>공동주택_54</author>
    <author>건축1</author>
    <author>..</author>
    <author>PJW</author>
    <author>sec</author>
    <author>완산구청</author>
    <author>공동주택</author>
    <author>세무과</author>
    <author>허석란</author>
    <author>a</author>
    <author>user</author>
    <author>SEC</author>
  </authors>
  <commentList>
    <comment ref="M4" authorId="0" shapeId="0">
      <text>
        <r>
          <rPr>
            <b/>
            <sz val="9"/>
            <color indexed="81"/>
            <rFont val="굴림"/>
            <family val="3"/>
            <charset val="129"/>
          </rPr>
          <t>진북 동양 180</t>
        </r>
        <r>
          <rPr>
            <sz val="9"/>
            <color indexed="81"/>
            <rFont val="굴림"/>
            <family val="3"/>
            <charset val="129"/>
          </rPr>
          <t xml:space="preserve">
26평-84㎡ 90세대
29평-95㎡ 30세대
30평-99㎡ 30세대
31평-102㎡ 30세대
평(㎡)-97.33㎡ 세대 05-6000
A/403호</t>
        </r>
      </text>
    </comment>
    <comment ref="M5" authorId="1" shapeId="0">
      <text>
        <r>
          <rPr>
            <b/>
            <sz val="9"/>
            <color indexed="81"/>
            <rFont val="굴림"/>
            <family val="3"/>
            <charset val="129"/>
          </rPr>
          <t>삼우아파트</t>
        </r>
        <r>
          <rPr>
            <sz val="9"/>
            <color indexed="81"/>
            <rFont val="굴림"/>
            <family val="3"/>
            <charset val="129"/>
          </rPr>
          <t xml:space="preserve">
63.02㎡
63.96㎡</t>
        </r>
      </text>
    </comment>
    <comment ref="S5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6" authorId="1" shapeId="0">
      <text>
        <r>
          <rPr>
            <b/>
            <sz val="9"/>
            <color indexed="81"/>
            <rFont val="굴림"/>
            <family val="3"/>
            <charset val="129"/>
          </rPr>
          <t>기린(인후)</t>
        </r>
        <r>
          <rPr>
            <sz val="9"/>
            <color indexed="81"/>
            <rFont val="굴림"/>
            <family val="3"/>
            <charset val="129"/>
          </rPr>
          <t xml:space="preserve">
전용 57.4㎡</t>
        </r>
      </text>
    </comment>
    <comment ref="S7" authorId="3" shapeId="0">
      <text>
        <r>
          <rPr>
            <sz val="9"/>
            <color indexed="81"/>
            <rFont val="굴림"/>
            <family val="3"/>
            <charset val="129"/>
          </rPr>
          <t xml:space="preserve">..:
남노송동 175-5
</t>
        </r>
      </text>
    </comment>
    <comment ref="T7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남운건설㈜
유종식</t>
        </r>
      </text>
    </comment>
    <comment ref="M10" authorId="1" shapeId="0">
      <text>
        <r>
          <rPr>
            <b/>
            <sz val="9"/>
            <color indexed="81"/>
            <rFont val="굴림"/>
            <family val="3"/>
            <charset val="129"/>
          </rPr>
          <t>기린(우아)</t>
        </r>
        <r>
          <rPr>
            <sz val="9"/>
            <color indexed="81"/>
            <rFont val="굴림"/>
            <family val="3"/>
            <charset val="129"/>
          </rPr>
          <t xml:space="preserve">
30 - 전용 82.2㎡
20-전용 45.55㎡</t>
        </r>
      </text>
    </comment>
    <comment ref="M13" authorId="0" shapeId="0">
      <text>
        <r>
          <rPr>
            <b/>
            <sz val="9"/>
            <color indexed="81"/>
            <rFont val="굴림"/>
            <family val="3"/>
            <charset val="129"/>
          </rPr>
          <t>거성</t>
        </r>
        <r>
          <rPr>
            <sz val="9"/>
            <color indexed="81"/>
            <rFont val="굴림"/>
            <family val="3"/>
            <charset val="129"/>
          </rPr>
          <t xml:space="preserve">
20평-㎡ 40세대
25평-㎡ 60세대</t>
        </r>
      </text>
    </comment>
    <comment ref="S13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14" authorId="4" shapeId="0">
      <text>
        <r>
          <rPr>
            <b/>
            <sz val="9"/>
            <color indexed="81"/>
            <rFont val="굴림"/>
            <family val="3"/>
            <charset val="129"/>
          </rPr>
          <t>서서학 예그린 185</t>
        </r>
        <r>
          <rPr>
            <sz val="9"/>
            <color indexed="81"/>
            <rFont val="굴림"/>
            <family val="3"/>
            <charset val="129"/>
          </rPr>
          <t xml:space="preserve">
평(㎡)-47.01㎡ 세대 05-3400
평(㎡)-㎡ 세대</t>
        </r>
      </text>
    </comment>
    <comment ref="S14" authorId="2" shapeId="0">
      <text>
        <r>
          <rPr>
            <sz val="12"/>
            <color indexed="81"/>
            <rFont val="돋움"/>
            <family val="3"/>
            <charset val="129"/>
          </rPr>
          <t>예그린주택
진홍철</t>
        </r>
      </text>
    </comment>
    <comment ref="S15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S18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23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효자동 거성국민
</t>
        </r>
        <r>
          <rPr>
            <sz val="9"/>
            <color indexed="81"/>
            <rFont val="굴림"/>
            <family val="3"/>
            <charset val="129"/>
          </rPr>
          <t>15평-㎡ 30세대
17평-㎡ 65세대</t>
        </r>
        <r>
          <rPr>
            <b/>
            <sz val="9"/>
            <color indexed="81"/>
            <rFont val="굴림"/>
            <family val="3"/>
            <charset val="129"/>
          </rPr>
          <t xml:space="preserve">
</t>
        </r>
        <r>
          <rPr>
            <sz val="9"/>
            <color indexed="81"/>
            <rFont val="굴림"/>
            <family val="3"/>
            <charset val="129"/>
          </rPr>
          <t>전용42.8㎡~49.03㎡</t>
        </r>
      </text>
    </comment>
    <comment ref="S23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26" authorId="1" shapeId="0">
      <text>
        <r>
          <rPr>
            <b/>
            <sz val="9"/>
            <color indexed="81"/>
            <rFont val="굴림"/>
            <family val="3"/>
            <charset val="129"/>
          </rPr>
          <t>삼부주택</t>
        </r>
        <r>
          <rPr>
            <sz val="9"/>
            <color indexed="81"/>
            <rFont val="굴림"/>
            <family val="3"/>
            <charset val="129"/>
          </rPr>
          <t xml:space="preserve">
18 - 전용 55.3㎡
15 - 전용 56.522㎡</t>
        </r>
      </text>
    </comment>
    <comment ref="T27" authorId="2" shapeId="0">
      <text>
        <r>
          <rPr>
            <sz val="12"/>
            <color indexed="81"/>
            <rFont val="돋움"/>
            <family val="3"/>
            <charset val="129"/>
          </rPr>
          <t>신우건설㈜
대표 : 이봉호
완산구 전동2가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30" authorId="4" shapeId="0">
      <text>
        <r>
          <rPr>
            <b/>
            <sz val="9"/>
            <color indexed="81"/>
            <rFont val="굴림"/>
            <family val="3"/>
            <charset val="129"/>
          </rPr>
          <t>동부시장상가 24</t>
        </r>
        <r>
          <rPr>
            <sz val="9"/>
            <color indexed="81"/>
            <rFont val="굴림"/>
            <family val="3"/>
            <charset val="129"/>
          </rPr>
          <t xml:space="preserve">
19평(㎡)-㎡ 3세대
22평(㎡)-㎡ 15세대
27평(㎡)-㎡ 3세대
30평(㎡)-㎡ 3세대</t>
        </r>
      </text>
    </comment>
    <comment ref="M32" authorId="1" shapeId="0">
      <text>
        <r>
          <rPr>
            <b/>
            <sz val="9"/>
            <color indexed="81"/>
            <rFont val="굴림"/>
            <family val="3"/>
            <charset val="129"/>
          </rPr>
          <t>삼부연립 A동 21세대</t>
        </r>
        <r>
          <rPr>
            <sz val="9"/>
            <color indexed="81"/>
            <rFont val="굴림"/>
            <family val="3"/>
            <charset val="129"/>
          </rPr>
          <t xml:space="preserve">
18평-59.26㎡ 21세대
</t>
        </r>
      </text>
    </comment>
    <comment ref="Q32" authorId="5" shapeId="0">
      <text>
        <r>
          <rPr>
            <b/>
            <sz val="9"/>
            <color indexed="81"/>
            <rFont val="굴림"/>
            <family val="3"/>
            <charset val="129"/>
          </rPr>
          <t>삼부연림(A)</t>
        </r>
        <r>
          <rPr>
            <sz val="9"/>
            <color indexed="81"/>
            <rFont val="굴림"/>
            <family val="3"/>
            <charset val="129"/>
          </rPr>
          <t xml:space="preserve">
82.3.4 주택 455.1-153
도.승인</t>
        </r>
      </text>
    </comment>
    <comment ref="S32" authorId="5" shapeId="0">
      <text>
        <r>
          <rPr>
            <b/>
            <sz val="9"/>
            <color indexed="81"/>
            <rFont val="굴림"/>
            <family val="3"/>
            <charset val="129"/>
          </rPr>
          <t>삼부주택</t>
        </r>
        <r>
          <rPr>
            <sz val="9"/>
            <color indexed="81"/>
            <rFont val="굴림"/>
            <family val="3"/>
            <charset val="129"/>
          </rPr>
          <t xml:space="preserve">
황길평</t>
        </r>
      </text>
    </comment>
    <comment ref="M33" authorId="1" shapeId="0">
      <text>
        <r>
          <rPr>
            <b/>
            <sz val="9"/>
            <color indexed="81"/>
            <rFont val="굴림"/>
            <family val="3"/>
            <charset val="129"/>
          </rPr>
          <t>거성</t>
        </r>
        <r>
          <rPr>
            <sz val="9"/>
            <color indexed="81"/>
            <rFont val="굴림"/>
            <family val="3"/>
            <charset val="129"/>
          </rPr>
          <t xml:space="preserve">
25평
28A
28B
28C
29평
37평-전용99.6㎡</t>
        </r>
      </text>
    </comment>
    <comment ref="M42" authorId="1" shapeId="0">
      <text>
        <r>
          <rPr>
            <b/>
            <sz val="9"/>
            <color indexed="81"/>
            <rFont val="굴림"/>
            <family val="3"/>
            <charset val="129"/>
          </rPr>
          <t>세원</t>
        </r>
        <r>
          <rPr>
            <sz val="9"/>
            <color indexed="81"/>
            <rFont val="굴림"/>
            <family val="3"/>
            <charset val="129"/>
          </rPr>
          <t xml:space="preserve">
19평-㎡ 5세대
20평-㎡ 5세대
22평-㎡ 25세대
23평-㎡ 35세대
24평-㎡ 20세대
25평-㎡ 15세대
26평-㎡ 5세대</t>
        </r>
      </text>
    </comment>
    <comment ref="S42" authorId="5" shapeId="0">
      <text>
        <r>
          <rPr>
            <b/>
            <sz val="9"/>
            <color indexed="81"/>
            <rFont val="굴림"/>
            <family val="3"/>
            <charset val="129"/>
          </rPr>
          <t>(유)세원주택</t>
        </r>
        <r>
          <rPr>
            <sz val="9"/>
            <color indexed="81"/>
            <rFont val="굴림"/>
            <family val="3"/>
            <charset val="129"/>
          </rPr>
          <t xml:space="preserve">
최정현</t>
        </r>
      </text>
    </comment>
    <comment ref="M43" authorId="1" shapeId="0">
      <text>
        <r>
          <rPr>
            <b/>
            <sz val="9"/>
            <color indexed="81"/>
            <rFont val="굴림"/>
            <family val="3"/>
            <charset val="129"/>
          </rPr>
          <t>장미연립</t>
        </r>
        <r>
          <rPr>
            <sz val="9"/>
            <color indexed="81"/>
            <rFont val="굴림"/>
            <family val="3"/>
            <charset val="129"/>
          </rPr>
          <t xml:space="preserve">
전용 58.6㎡</t>
        </r>
      </text>
    </comment>
    <comment ref="M45" authorId="1" shapeId="0">
      <text>
        <r>
          <rPr>
            <b/>
            <sz val="9"/>
            <color indexed="81"/>
            <rFont val="굴림"/>
            <family val="3"/>
            <charset val="129"/>
          </rPr>
          <t>대성주택</t>
        </r>
        <r>
          <rPr>
            <sz val="9"/>
            <color indexed="81"/>
            <rFont val="굴림"/>
            <family val="3"/>
            <charset val="129"/>
          </rPr>
          <t xml:space="preserve">
전용 51.48㎡</t>
        </r>
      </text>
    </comment>
    <comment ref="M52" authorId="1" shapeId="0">
      <text>
        <r>
          <rPr>
            <b/>
            <sz val="9"/>
            <color indexed="81"/>
            <rFont val="굴림"/>
            <family val="3"/>
            <charset val="129"/>
          </rPr>
          <t>삼화연립</t>
        </r>
        <r>
          <rPr>
            <sz val="9"/>
            <color indexed="81"/>
            <rFont val="굴림"/>
            <family val="3"/>
            <charset val="129"/>
          </rPr>
          <t xml:space="preserve">
전용 49.365㎡</t>
        </r>
      </text>
    </comment>
    <comment ref="M58" authorId="0" shapeId="0">
      <text>
        <r>
          <rPr>
            <b/>
            <sz val="9"/>
            <color indexed="81"/>
            <rFont val="굴림"/>
            <family val="3"/>
            <charset val="129"/>
          </rPr>
          <t>거성대학촌</t>
        </r>
        <r>
          <rPr>
            <sz val="9"/>
            <color indexed="81"/>
            <rFont val="굴림"/>
            <family val="3"/>
            <charset val="129"/>
          </rPr>
          <t xml:space="preserve">
27평-㎡ 5세대
28평-㎡ 5세대
29평-㎡ 30세대
35평-㎡ 5세대
36평-㎡ 5세대
43평-㎡ 10세대</t>
        </r>
      </text>
    </comment>
    <comment ref="M62" authorId="0" shapeId="0">
      <text>
        <r>
          <rPr>
            <b/>
            <sz val="9"/>
            <color indexed="81"/>
            <rFont val="굴림"/>
            <family val="3"/>
            <charset val="129"/>
          </rPr>
          <t>효자서부거성 55</t>
        </r>
        <r>
          <rPr>
            <sz val="9"/>
            <color indexed="81"/>
            <rFont val="굴림"/>
            <family val="3"/>
            <charset val="129"/>
          </rPr>
          <t xml:space="preserve">
30평-82.08㎡ 55세대</t>
        </r>
      </text>
    </comment>
    <comment ref="M64" authorId="1" shapeId="0">
      <text>
        <r>
          <rPr>
            <b/>
            <sz val="9"/>
            <color indexed="81"/>
            <rFont val="굴림"/>
            <family val="3"/>
            <charset val="129"/>
          </rPr>
          <t>인후연립</t>
        </r>
        <r>
          <rPr>
            <sz val="9"/>
            <color indexed="81"/>
            <rFont val="굴림"/>
            <family val="3"/>
            <charset val="129"/>
          </rPr>
          <t xml:space="preserve">
전용 58.59㎡</t>
        </r>
      </text>
    </comment>
    <comment ref="M67" authorId="0" shapeId="0">
      <text>
        <r>
          <rPr>
            <b/>
            <sz val="9"/>
            <color indexed="81"/>
            <rFont val="굴림"/>
            <family val="3"/>
            <charset val="129"/>
          </rPr>
          <t>동남유정</t>
        </r>
        <r>
          <rPr>
            <sz val="9"/>
            <color indexed="81"/>
            <rFont val="굴림"/>
            <family val="3"/>
            <charset val="129"/>
          </rPr>
          <t xml:space="preserve">
30평-㎡ 35세대
35평-㎡ 30세대</t>
        </r>
      </text>
    </comment>
    <comment ref="M74" authorId="1" shapeId="0">
      <text>
        <r>
          <rPr>
            <b/>
            <sz val="9"/>
            <color indexed="81"/>
            <rFont val="굴림"/>
            <family val="3"/>
            <charset val="129"/>
          </rPr>
          <t>세원</t>
        </r>
        <r>
          <rPr>
            <sz val="9"/>
            <color indexed="81"/>
            <rFont val="굴림"/>
            <family val="3"/>
            <charset val="129"/>
          </rPr>
          <t xml:space="preserve">
32평
33평</t>
        </r>
      </text>
    </comment>
    <comment ref="M75" authorId="1" shapeId="0">
      <text>
        <r>
          <rPr>
            <b/>
            <sz val="9"/>
            <color indexed="81"/>
            <rFont val="굴림"/>
            <family val="3"/>
            <charset val="129"/>
          </rPr>
          <t>금암 거성아파트</t>
        </r>
        <r>
          <rPr>
            <sz val="9"/>
            <color indexed="81"/>
            <rFont val="굴림"/>
            <family val="3"/>
            <charset val="129"/>
          </rPr>
          <t xml:space="preserve">
전용 59.25㎡</t>
        </r>
      </text>
    </comment>
    <comment ref="M77" authorId="1" shapeId="0">
      <text>
        <r>
          <rPr>
            <b/>
            <sz val="9"/>
            <color indexed="81"/>
            <rFont val="굴림"/>
            <family val="3"/>
            <charset val="129"/>
          </rPr>
          <t>쌍용아파트</t>
        </r>
        <r>
          <rPr>
            <sz val="9"/>
            <color indexed="81"/>
            <rFont val="굴림"/>
            <family val="3"/>
            <charset val="129"/>
          </rPr>
          <t xml:space="preserve">
30평-84㎡ (100세대)</t>
        </r>
      </text>
    </comment>
    <comment ref="M79" authorId="1" shapeId="0">
      <text>
        <r>
          <rPr>
            <b/>
            <sz val="9"/>
            <color indexed="81"/>
            <rFont val="굴림"/>
            <family val="3"/>
            <charset val="129"/>
          </rPr>
          <t>금암대성연립</t>
        </r>
        <r>
          <rPr>
            <sz val="9"/>
            <color indexed="81"/>
            <rFont val="굴림"/>
            <family val="3"/>
            <charset val="129"/>
          </rPr>
          <t xml:space="preserve">
전용 59.46㎡</t>
        </r>
      </text>
    </comment>
    <comment ref="M88" authorId="1" shapeId="0">
      <text>
        <r>
          <rPr>
            <b/>
            <sz val="9"/>
            <color indexed="81"/>
            <rFont val="굴림"/>
            <family val="3"/>
            <charset val="129"/>
          </rPr>
          <t>명성주택</t>
        </r>
        <r>
          <rPr>
            <sz val="9"/>
            <color indexed="81"/>
            <rFont val="굴림"/>
            <family val="3"/>
            <charset val="129"/>
          </rPr>
          <t xml:space="preserve">
전용 57,78㎡~59.22㎡</t>
        </r>
      </text>
    </comment>
    <comment ref="M91" authorId="5" shapeId="0">
      <text>
        <r>
          <rPr>
            <b/>
            <sz val="9"/>
            <color indexed="81"/>
            <rFont val="굴림"/>
            <family val="3"/>
            <charset val="129"/>
          </rPr>
          <t>인후신우 430</t>
        </r>
        <r>
          <rPr>
            <sz val="9"/>
            <color indexed="81"/>
            <rFont val="굴림"/>
            <family val="3"/>
            <charset val="129"/>
          </rPr>
          <t xml:space="preserve">
평-47.97㎡ 세대</t>
        </r>
      </text>
    </comment>
    <comment ref="M92" authorId="1" shapeId="0">
      <text>
        <r>
          <rPr>
            <b/>
            <sz val="9"/>
            <color indexed="81"/>
            <rFont val="굴림"/>
            <family val="3"/>
            <charset val="129"/>
          </rPr>
          <t>한림연립</t>
        </r>
        <r>
          <rPr>
            <sz val="9"/>
            <color indexed="81"/>
            <rFont val="굴림"/>
            <family val="3"/>
            <charset val="129"/>
          </rPr>
          <t xml:space="preserve">
119-11번지 A동 2,120.04㎡ 32세대(전용 57.96㎡) 허가83.9.6 준공 84.6.26
119-22번지 B동 1,547.04㎡ 26세대(23-전용 56.52㎡, 3-전용 63.52㎡) 허가82.6.28 준공 82.12.23 
119번지  C,E동  1,838.54㎡ 23세대(20-전용 57.96㎡, 3-전용 120.32㎡) 허가  준공 
119-2번지  D동 1,724.55㎡ 17세대(전용 63.11㎡, 69.97㎡) 허가82.3.9 준공 82.12.21</t>
        </r>
      </text>
    </comment>
    <comment ref="M94" authorId="0" shapeId="0">
      <text>
        <r>
          <rPr>
            <b/>
            <sz val="9"/>
            <color indexed="81"/>
            <rFont val="굴림"/>
            <family val="3"/>
            <charset val="129"/>
          </rPr>
          <t>현대</t>
        </r>
        <r>
          <rPr>
            <sz val="9"/>
            <color indexed="81"/>
            <rFont val="굴림"/>
            <family val="3"/>
            <charset val="129"/>
          </rPr>
          <t xml:space="preserve">
43평-㎡ 60세대</t>
        </r>
      </text>
    </comment>
    <comment ref="M95" authorId="0" shapeId="0">
      <text>
        <r>
          <rPr>
            <b/>
            <sz val="9"/>
            <color indexed="81"/>
            <rFont val="굴림"/>
            <family val="3"/>
            <charset val="129"/>
          </rPr>
          <t>주공3단지</t>
        </r>
        <r>
          <rPr>
            <sz val="9"/>
            <color indexed="81"/>
            <rFont val="굴림"/>
            <family val="3"/>
            <charset val="129"/>
          </rPr>
          <t xml:space="preserve">
13평-45㎡ 200세대
14평-47㎡ 34세대
15평-52㎡ 200세대
16평-52㎡ 321세대
19평-59㎡ 355세대
22평-68㎡ 60세대
25평-77㎡ 60세대</t>
        </r>
      </text>
    </comment>
    <comment ref="M97" authorId="1" shapeId="0">
      <text>
        <r>
          <rPr>
            <b/>
            <sz val="9"/>
            <color indexed="81"/>
            <rFont val="굴림"/>
            <family val="3"/>
            <charset val="129"/>
          </rPr>
          <t>쌍용맨션</t>
        </r>
        <r>
          <rPr>
            <sz val="9"/>
            <color indexed="81"/>
            <rFont val="굴림"/>
            <family val="3"/>
            <charset val="129"/>
          </rPr>
          <t xml:space="preserve">
37평-112㎡ (40세대)</t>
        </r>
      </text>
    </comment>
    <comment ref="M99" authorId="1" shapeId="0">
      <text>
        <r>
          <rPr>
            <b/>
            <sz val="9"/>
            <color indexed="81"/>
            <rFont val="굴림"/>
            <family val="3"/>
            <charset val="129"/>
          </rPr>
          <t>거성경기장</t>
        </r>
        <r>
          <rPr>
            <sz val="9"/>
            <color indexed="81"/>
            <rFont val="굴림"/>
            <family val="3"/>
            <charset val="129"/>
          </rPr>
          <t xml:space="preserve">
27평
29평
31평</t>
        </r>
      </text>
    </comment>
    <comment ref="M102" authorId="5" shapeId="0">
      <text>
        <r>
          <rPr>
            <b/>
            <sz val="9"/>
            <color indexed="81"/>
            <rFont val="굴림"/>
            <family val="3"/>
            <charset val="129"/>
          </rPr>
          <t>금암 목련 40</t>
        </r>
        <r>
          <rPr>
            <sz val="9"/>
            <color indexed="81"/>
            <rFont val="굴림"/>
            <family val="3"/>
            <charset val="129"/>
          </rPr>
          <t xml:space="preserve">
평-64.17㎡ 세대</t>
        </r>
      </text>
    </comment>
    <comment ref="M108" authorId="4" shapeId="0">
      <text>
        <r>
          <rPr>
            <b/>
            <sz val="9"/>
            <color indexed="81"/>
            <rFont val="굴림"/>
            <family val="3"/>
            <charset val="129"/>
          </rPr>
          <t>금암 정화맨션 80</t>
        </r>
        <r>
          <rPr>
            <sz val="9"/>
            <color indexed="81"/>
            <rFont val="굴림"/>
            <family val="3"/>
            <charset val="129"/>
          </rPr>
          <t xml:space="preserve">
31평(㎡)-㎡ 세대
평(㎡)-㎡ 세대</t>
        </r>
      </text>
    </comment>
    <comment ref="M114" authorId="0" shapeId="0">
      <text>
        <r>
          <rPr>
            <b/>
            <sz val="9"/>
            <color indexed="81"/>
            <rFont val="굴림"/>
            <family val="3"/>
            <charset val="129"/>
          </rPr>
          <t>대종낙원맨션</t>
        </r>
        <r>
          <rPr>
            <sz val="9"/>
            <color indexed="81"/>
            <rFont val="굴림"/>
            <family val="3"/>
            <charset val="129"/>
          </rPr>
          <t xml:space="preserve">
24평-㎡ 30세대
26평-㎡ 5세대
27평-㎡ 40세대
28평-㎡ 30세대
39평-㎡ 10세대</t>
        </r>
      </text>
    </comment>
    <comment ref="M115" authorId="0" shapeId="0">
      <text>
        <r>
          <rPr>
            <b/>
            <sz val="9"/>
            <color indexed="81"/>
            <rFont val="굴림"/>
            <family val="3"/>
            <charset val="129"/>
          </rPr>
          <t>풍남맨션</t>
        </r>
        <r>
          <rPr>
            <sz val="9"/>
            <color indexed="81"/>
            <rFont val="굴림"/>
            <family val="3"/>
            <charset val="129"/>
          </rPr>
          <t xml:space="preserve">
34평-㎡ 60세대
43평-㎡ 20세대
45평-㎡ 20세대</t>
        </r>
      </text>
    </comment>
    <comment ref="M117" authorId="1" shapeId="0">
      <text>
        <r>
          <rPr>
            <b/>
            <sz val="9"/>
            <color indexed="81"/>
            <rFont val="굴림"/>
            <family val="3"/>
            <charset val="129"/>
          </rPr>
          <t>송천롯데1</t>
        </r>
        <r>
          <rPr>
            <sz val="9"/>
            <color indexed="81"/>
            <rFont val="굴림"/>
            <family val="3"/>
            <charset val="129"/>
          </rPr>
          <t xml:space="preserve">
전용 47.82㎡</t>
        </r>
      </text>
    </comment>
    <comment ref="M118" authorId="1" shapeId="0">
      <text>
        <r>
          <rPr>
            <b/>
            <sz val="9"/>
            <color indexed="81"/>
            <rFont val="굴림"/>
            <family val="3"/>
            <charset val="129"/>
          </rPr>
          <t>동남우정</t>
        </r>
        <r>
          <rPr>
            <sz val="9"/>
            <color indexed="81"/>
            <rFont val="굴림"/>
            <family val="3"/>
            <charset val="129"/>
          </rPr>
          <t xml:space="preserve">
22평</t>
        </r>
      </text>
    </comment>
    <comment ref="M120" authorId="5" shapeId="0">
      <text>
        <r>
          <rPr>
            <b/>
            <sz val="9"/>
            <color indexed="81"/>
            <rFont val="굴림"/>
            <family val="3"/>
            <charset val="129"/>
          </rPr>
          <t>송천금정</t>
        </r>
        <r>
          <rPr>
            <sz val="9"/>
            <color indexed="81"/>
            <rFont val="굴림"/>
            <family val="3"/>
            <charset val="129"/>
          </rPr>
          <t xml:space="preserve">
평-55.26㎡ 세대</t>
        </r>
      </text>
    </comment>
    <comment ref="M124" authorId="4" shapeId="0">
      <text>
        <r>
          <rPr>
            <b/>
            <sz val="9"/>
            <color indexed="81"/>
            <rFont val="굴림"/>
            <family val="3"/>
            <charset val="129"/>
          </rPr>
          <t>삼천광진공작 270</t>
        </r>
        <r>
          <rPr>
            <sz val="9"/>
            <color indexed="81"/>
            <rFont val="굴림"/>
            <family val="3"/>
            <charset val="129"/>
          </rPr>
          <t xml:space="preserve">
평(㎡)-59.22㎡ 세대 05-3800
평(㎡)-㎡ 세대</t>
        </r>
      </text>
    </comment>
    <comment ref="M128" authorId="4" shapeId="0">
      <text>
        <r>
          <rPr>
            <b/>
            <sz val="9"/>
            <color indexed="81"/>
            <rFont val="굴림"/>
            <family val="3"/>
            <charset val="129"/>
          </rPr>
          <t>중화산동 동남삼정 164</t>
        </r>
        <r>
          <rPr>
            <sz val="9"/>
            <color indexed="81"/>
            <rFont val="굴림"/>
            <family val="3"/>
            <charset val="129"/>
          </rPr>
          <t xml:space="preserve">
평(㎡)-65.7㎡ 세대 05-3600
평(㎡)-㎡ 세대</t>
        </r>
      </text>
    </comment>
    <comment ref="M129" authorId="1" shapeId="0">
      <text>
        <r>
          <rPr>
            <b/>
            <sz val="9"/>
            <color indexed="81"/>
            <rFont val="굴림"/>
            <family val="3"/>
            <charset val="129"/>
          </rPr>
          <t>서신동 은마아파트</t>
        </r>
        <r>
          <rPr>
            <sz val="9"/>
            <color indexed="81"/>
            <rFont val="굴림"/>
            <family val="3"/>
            <charset val="129"/>
          </rPr>
          <t xml:space="preserve">
전용 45㎡
</t>
        </r>
      </text>
    </comment>
    <comment ref="M131" authorId="1" shapeId="0">
      <text>
        <r>
          <rPr>
            <b/>
            <sz val="9"/>
            <color indexed="81"/>
            <rFont val="굴림"/>
            <family val="3"/>
            <charset val="129"/>
          </rPr>
          <t>쌍용1단지</t>
        </r>
        <r>
          <rPr>
            <sz val="9"/>
            <color indexed="81"/>
            <rFont val="굴림"/>
            <family val="3"/>
            <charset val="129"/>
          </rPr>
          <t xml:space="preserve">
20평
24평
25평</t>
        </r>
      </text>
    </comment>
    <comment ref="M137" authorId="1" shapeId="0">
      <text>
        <r>
          <rPr>
            <b/>
            <sz val="9"/>
            <color indexed="81"/>
            <rFont val="굴림"/>
            <family val="3"/>
            <charset val="129"/>
          </rPr>
          <t>코오롱상가</t>
        </r>
        <r>
          <rPr>
            <sz val="9"/>
            <color indexed="81"/>
            <rFont val="굴림"/>
            <family val="3"/>
            <charset val="129"/>
          </rPr>
          <t xml:space="preserve">
평-6.8㎡ 세대
평-7,48㎡ 세대
평-㎡ 세대</t>
        </r>
      </text>
    </comment>
    <comment ref="M138" authorId="1" shapeId="0">
      <text>
        <r>
          <rPr>
            <b/>
            <sz val="9"/>
            <color indexed="81"/>
            <rFont val="굴림"/>
            <family val="3"/>
            <charset val="129"/>
          </rPr>
          <t>광진목화</t>
        </r>
        <r>
          <rPr>
            <sz val="9"/>
            <color indexed="81"/>
            <rFont val="굴림"/>
            <family val="3"/>
            <charset val="129"/>
          </rPr>
          <t xml:space="preserve">
24평</t>
        </r>
      </text>
    </comment>
    <comment ref="M139" authorId="1" shapeId="0">
      <text>
        <r>
          <rPr>
            <b/>
            <sz val="9"/>
            <color indexed="81"/>
            <rFont val="굴림"/>
            <family val="3"/>
            <charset val="129"/>
          </rPr>
          <t>송천롯데2</t>
        </r>
        <r>
          <rPr>
            <sz val="9"/>
            <color indexed="81"/>
            <rFont val="굴림"/>
            <family val="3"/>
            <charset val="129"/>
          </rPr>
          <t xml:space="preserve">
전용 59.4㎡</t>
        </r>
      </text>
    </comment>
    <comment ref="M143" authorId="1" shapeId="0">
      <text>
        <r>
          <rPr>
            <b/>
            <sz val="9"/>
            <color indexed="81"/>
            <rFont val="굴림"/>
            <family val="3"/>
            <charset val="129"/>
          </rPr>
          <t>우성</t>
        </r>
        <r>
          <rPr>
            <sz val="9"/>
            <color indexed="81"/>
            <rFont val="굴림"/>
            <family val="3"/>
            <charset val="129"/>
          </rPr>
          <t xml:space="preserve">
26평-59.63㎡</t>
        </r>
      </text>
    </comment>
    <comment ref="M144" authorId="1" shapeId="0">
      <text>
        <r>
          <rPr>
            <b/>
            <sz val="9"/>
            <color indexed="81"/>
            <rFont val="굴림"/>
            <family val="3"/>
            <charset val="129"/>
          </rPr>
          <t>서신우신 280</t>
        </r>
        <r>
          <rPr>
            <sz val="9"/>
            <color indexed="81"/>
            <rFont val="굴림"/>
            <family val="3"/>
            <charset val="129"/>
          </rPr>
          <t xml:space="preserve">
18평
20평
평-51.84㎡ 세대
</t>
        </r>
      </text>
    </comment>
    <comment ref="M146" authorId="0" shapeId="0">
      <text>
        <r>
          <rPr>
            <b/>
            <sz val="9"/>
            <color indexed="81"/>
            <rFont val="굴림"/>
            <family val="3"/>
            <charset val="129"/>
          </rPr>
          <t>남양무지개</t>
        </r>
        <r>
          <rPr>
            <sz val="9"/>
            <color indexed="81"/>
            <rFont val="굴림"/>
            <family val="3"/>
            <charset val="129"/>
          </rPr>
          <t xml:space="preserve">
29평-77㎡ 45세대
32평-84㎡ 40세대</t>
        </r>
      </text>
    </comment>
    <comment ref="M147" authorId="5" shapeId="0">
      <text>
        <r>
          <rPr>
            <b/>
            <sz val="9"/>
            <color indexed="81"/>
            <rFont val="굴림"/>
            <family val="3"/>
            <charset val="129"/>
          </rPr>
          <t>동원부성 69</t>
        </r>
        <r>
          <rPr>
            <sz val="9"/>
            <color indexed="81"/>
            <rFont val="굴림"/>
            <family val="3"/>
            <charset val="129"/>
          </rPr>
          <t xml:space="preserve">
평(㎡)-40.50㎡ 세대
평(㎡)-47.97㎡ 세대</t>
        </r>
      </text>
    </comment>
    <comment ref="M149" authorId="1" shapeId="0">
      <text>
        <r>
          <rPr>
            <b/>
            <sz val="9"/>
            <color indexed="81"/>
            <rFont val="굴림"/>
            <family val="3"/>
            <charset val="129"/>
          </rPr>
          <t>쌍용2단지</t>
        </r>
        <r>
          <rPr>
            <sz val="9"/>
            <color indexed="81"/>
            <rFont val="굴림"/>
            <family val="3"/>
            <charset val="129"/>
          </rPr>
          <t xml:space="preserve">
13평
16평
19평
25평
전용 30.21㎡~59.85㎡
</t>
        </r>
      </text>
    </comment>
    <comment ref="M155" authorId="1" shapeId="0">
      <text>
        <r>
          <rPr>
            <b/>
            <sz val="9"/>
            <color indexed="81"/>
            <rFont val="굴림"/>
            <family val="3"/>
            <charset val="129"/>
          </rPr>
          <t>우아 우성 160</t>
        </r>
        <r>
          <rPr>
            <sz val="9"/>
            <color indexed="81"/>
            <rFont val="굴림"/>
            <family val="3"/>
            <charset val="129"/>
          </rPr>
          <t xml:space="preserve">
평(㎡)-57.84㎡ 세대 05-3800
</t>
        </r>
      </text>
    </comment>
    <comment ref="M161" authorId="0" shapeId="0">
      <text>
        <r>
          <rPr>
            <b/>
            <sz val="9"/>
            <color indexed="81"/>
            <rFont val="굴림"/>
            <family val="3"/>
            <charset val="129"/>
          </rPr>
          <t>남양송정</t>
        </r>
        <r>
          <rPr>
            <sz val="9"/>
            <color indexed="81"/>
            <rFont val="굴림"/>
            <family val="3"/>
            <charset val="129"/>
          </rPr>
          <t xml:space="preserve">
27평-76㎡ 50세대
30평-84㎡ 76세대</t>
        </r>
      </text>
    </comment>
    <comment ref="M163" authorId="1" shapeId="0">
      <text>
        <r>
          <rPr>
            <b/>
            <sz val="9"/>
            <color indexed="81"/>
            <rFont val="굴림"/>
            <family val="3"/>
            <charset val="129"/>
          </rPr>
          <t>광진궁전</t>
        </r>
        <r>
          <rPr>
            <sz val="9"/>
            <color indexed="81"/>
            <rFont val="굴림"/>
            <family val="3"/>
            <charset val="129"/>
          </rPr>
          <t xml:space="preserve">
31평-84㎡ 130세대
41평-115㎡ 82세대</t>
        </r>
      </text>
    </comment>
    <comment ref="M165" authorId="1" shapeId="0">
      <text>
        <r>
          <rPr>
            <b/>
            <sz val="9"/>
            <color indexed="81"/>
            <rFont val="굴림"/>
            <family val="3"/>
            <charset val="129"/>
          </rPr>
          <t>대면맨션(맨션동)</t>
        </r>
        <r>
          <rPr>
            <sz val="9"/>
            <color indexed="81"/>
            <rFont val="굴림"/>
            <family val="3"/>
            <charset val="129"/>
          </rPr>
          <t xml:space="preserve">
33평-82.8㎡ 25세대</t>
        </r>
      </text>
    </comment>
    <comment ref="M168" authorId="5" shapeId="0">
      <text>
        <r>
          <rPr>
            <b/>
            <sz val="9"/>
            <color indexed="81"/>
            <rFont val="굴림"/>
            <family val="3"/>
            <charset val="129"/>
          </rPr>
          <t>신성파크1</t>
        </r>
        <r>
          <rPr>
            <sz val="9"/>
            <color indexed="81"/>
            <rFont val="굴림"/>
            <family val="3"/>
            <charset val="129"/>
          </rPr>
          <t xml:space="preserve">
평-㎡ 세대
25.6평 30세대</t>
        </r>
      </text>
    </comment>
    <comment ref="S168" authorId="5" shapeId="0">
      <text>
        <r>
          <rPr>
            <b/>
            <sz val="9"/>
            <color indexed="81"/>
            <rFont val="굴림"/>
            <family val="3"/>
            <charset val="129"/>
          </rPr>
          <t>(유)신성주택건설</t>
        </r>
        <r>
          <rPr>
            <sz val="9"/>
            <color indexed="81"/>
            <rFont val="굴림"/>
            <family val="3"/>
            <charset val="129"/>
          </rPr>
          <t xml:space="preserve">
대표 이이남
전주시 고사동1가 429-6</t>
        </r>
      </text>
    </comment>
    <comment ref="T168" authorId="5" shapeId="0">
      <text>
        <r>
          <rPr>
            <b/>
            <sz val="9"/>
            <color indexed="81"/>
            <rFont val="굴림"/>
            <family val="3"/>
            <charset val="129"/>
          </rPr>
          <t>주산종합건설</t>
        </r>
        <r>
          <rPr>
            <sz val="9"/>
            <color indexed="81"/>
            <rFont val="굴림"/>
            <family val="3"/>
            <charset val="129"/>
          </rPr>
          <t xml:space="preserve">
대표 이중근</t>
        </r>
      </text>
    </comment>
    <comment ref="M169" authorId="0" shapeId="0">
      <text>
        <r>
          <rPr>
            <b/>
            <sz val="9"/>
            <color indexed="81"/>
            <rFont val="굴림"/>
            <family val="3"/>
            <charset val="129"/>
          </rPr>
          <t>거성고속맨션1차</t>
        </r>
        <r>
          <rPr>
            <sz val="9"/>
            <color indexed="81"/>
            <rFont val="굴림"/>
            <family val="3"/>
            <charset val="129"/>
          </rPr>
          <t xml:space="preserve">
33평-84㎡ 52세대
45평-114㎡ 26세대
56평-143㎡ 26세대</t>
        </r>
      </text>
    </comment>
    <comment ref="M172" authorId="0" shapeId="0">
      <text>
        <r>
          <rPr>
            <b/>
            <sz val="9"/>
            <color indexed="81"/>
            <rFont val="굴림"/>
            <family val="3"/>
            <charset val="129"/>
          </rPr>
          <t>유진청하</t>
        </r>
        <r>
          <rPr>
            <sz val="9"/>
            <color indexed="81"/>
            <rFont val="굴림"/>
            <family val="3"/>
            <charset val="129"/>
          </rPr>
          <t xml:space="preserve">
37평-㎡ 40세대 (A동)
43평-㎡ 30세대 (B동)</t>
        </r>
      </text>
    </comment>
    <comment ref="M173" authorId="0" shapeId="0">
      <text>
        <r>
          <rPr>
            <b/>
            <sz val="9"/>
            <color indexed="81"/>
            <rFont val="굴림"/>
            <family val="3"/>
            <charset val="129"/>
          </rPr>
          <t>성원로얄맨션</t>
        </r>
        <r>
          <rPr>
            <sz val="9"/>
            <color indexed="81"/>
            <rFont val="굴림"/>
            <family val="3"/>
            <charset val="129"/>
          </rPr>
          <t xml:space="preserve">
32평-㎡ 122세대</t>
        </r>
      </text>
    </comment>
    <comment ref="M175" authorId="0" shapeId="0">
      <text>
        <r>
          <rPr>
            <b/>
            <sz val="9"/>
            <color indexed="81"/>
            <rFont val="굴림"/>
            <family val="3"/>
            <charset val="129"/>
          </rPr>
          <t>유성상아</t>
        </r>
        <r>
          <rPr>
            <sz val="9"/>
            <color indexed="81"/>
            <rFont val="굴림"/>
            <family val="3"/>
            <charset val="129"/>
          </rPr>
          <t xml:space="preserve">
35평-㎡ 30세대</t>
        </r>
      </text>
    </comment>
    <comment ref="M176" authorId="1" shapeId="0">
      <text>
        <r>
          <rPr>
            <b/>
            <sz val="9"/>
            <color indexed="81"/>
            <rFont val="굴림"/>
            <family val="3"/>
            <charset val="129"/>
          </rPr>
          <t>유토피아</t>
        </r>
        <r>
          <rPr>
            <sz val="9"/>
            <color indexed="81"/>
            <rFont val="굴림"/>
            <family val="3"/>
            <charset val="129"/>
          </rPr>
          <t xml:space="preserve">
32평-㎡ 165세대
35평-㎡ 30세대
41평-105.0㎡ 45세대</t>
        </r>
      </text>
    </comment>
    <comment ref="M179" authorId="1" shapeId="0">
      <text>
        <r>
          <rPr>
            <b/>
            <sz val="9"/>
            <color indexed="81"/>
            <rFont val="굴림"/>
            <family val="3"/>
            <charset val="129"/>
          </rPr>
          <t>삼천주공3차</t>
        </r>
        <r>
          <rPr>
            <sz val="9"/>
            <color indexed="81"/>
            <rFont val="굴림"/>
            <family val="3"/>
            <charset val="129"/>
          </rPr>
          <t xml:space="preserve">
15평 (360세대)
17평 (140세대)
</t>
        </r>
      </text>
    </comment>
    <comment ref="M180" authorId="0" shapeId="0">
      <text>
        <r>
          <rPr>
            <b/>
            <sz val="9"/>
            <color indexed="81"/>
            <rFont val="굴림"/>
            <family val="3"/>
            <charset val="129"/>
          </rPr>
          <t>우정맨션</t>
        </r>
        <r>
          <rPr>
            <sz val="9"/>
            <color indexed="81"/>
            <rFont val="굴림"/>
            <family val="3"/>
            <charset val="129"/>
          </rPr>
          <t xml:space="preserve">
45평-㎡ 15세대
48평-㎡ 10세대</t>
        </r>
      </text>
    </comment>
    <comment ref="M181" authorId="1" shapeId="0">
      <text>
        <r>
          <rPr>
            <b/>
            <sz val="9"/>
            <color indexed="81"/>
            <rFont val="굴림"/>
            <family val="3"/>
            <charset val="129"/>
          </rPr>
          <t>인후현대1단지 241</t>
        </r>
        <r>
          <rPr>
            <sz val="9"/>
            <color indexed="81"/>
            <rFont val="굴림"/>
            <family val="3"/>
            <charset val="129"/>
          </rPr>
          <t xml:space="preserve">
27평-70㎡ (45세대)
32평-84.35㎡ (151세대) 05-8000
46평-127㎡ (45세대)</t>
        </r>
      </text>
    </comment>
    <comment ref="M182" authorId="1" shapeId="0">
      <text>
        <r>
          <rPr>
            <b/>
            <sz val="9"/>
            <color indexed="81"/>
            <rFont val="굴림"/>
            <family val="3"/>
            <charset val="129"/>
          </rPr>
          <t>호성우신 244</t>
        </r>
        <r>
          <rPr>
            <sz val="9"/>
            <color indexed="81"/>
            <rFont val="굴림"/>
            <family val="3"/>
            <charset val="129"/>
          </rPr>
          <t xml:space="preserve">
24평
평-58.32㎡ 세대
평-59.31㎡ 세대</t>
        </r>
      </text>
    </comment>
    <comment ref="M183" authorId="4" shapeId="0">
      <text>
        <r>
          <rPr>
            <b/>
            <sz val="9"/>
            <color indexed="81"/>
            <rFont val="굴림"/>
            <family val="3"/>
            <charset val="129"/>
          </rPr>
          <t>송천동 현대주택 118</t>
        </r>
        <r>
          <rPr>
            <sz val="9"/>
            <color indexed="81"/>
            <rFont val="굴림"/>
            <family val="3"/>
            <charset val="129"/>
          </rPr>
          <t xml:space="preserve">
평(㎡)-39.57㎡ 세대 05-2800</t>
        </r>
      </text>
    </comment>
    <comment ref="M184" authorId="1" shapeId="0">
      <text>
        <r>
          <rPr>
            <b/>
            <sz val="9"/>
            <color indexed="81"/>
            <rFont val="굴림"/>
            <family val="3"/>
            <charset val="129"/>
          </rPr>
          <t>송천현대</t>
        </r>
        <r>
          <rPr>
            <sz val="9"/>
            <color indexed="81"/>
            <rFont val="굴림"/>
            <family val="3"/>
            <charset val="129"/>
          </rPr>
          <t xml:space="preserve">
전용 39.21㎡</t>
        </r>
      </text>
    </comment>
    <comment ref="M185" authorId="4" shapeId="0">
      <text>
        <r>
          <rPr>
            <b/>
            <sz val="9"/>
            <color indexed="81"/>
            <rFont val="굴림"/>
            <family val="3"/>
            <charset val="129"/>
          </rPr>
          <t>팔복거성 82</t>
        </r>
        <r>
          <rPr>
            <sz val="9"/>
            <color indexed="81"/>
            <rFont val="굴림"/>
            <family val="3"/>
            <charset val="129"/>
          </rPr>
          <t xml:space="preserve">
평(㎡)-82.44㎡ 세대</t>
        </r>
      </text>
    </comment>
    <comment ref="M187" authorId="1" shapeId="0">
      <text>
        <r>
          <rPr>
            <b/>
            <sz val="9"/>
            <color indexed="81"/>
            <rFont val="굴림"/>
            <family val="3"/>
            <charset val="129"/>
          </rPr>
          <t>신동아1차</t>
        </r>
        <r>
          <rPr>
            <sz val="9"/>
            <color indexed="81"/>
            <rFont val="굴림"/>
            <family val="3"/>
            <charset val="129"/>
          </rPr>
          <t xml:space="preserve">
25평-59.47㎡ 320세대</t>
        </r>
      </text>
    </comment>
    <comment ref="S187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신동아주택
노석천</t>
        </r>
      </text>
    </comment>
    <comment ref="T187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청우종합건설
박준학</t>
        </r>
      </text>
    </comment>
    <comment ref="S189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191" authorId="1" shapeId="0">
      <text>
        <r>
          <rPr>
            <b/>
            <sz val="9"/>
            <color indexed="81"/>
            <rFont val="굴림"/>
            <family val="3"/>
            <charset val="129"/>
          </rPr>
          <t>금암 거성타워 117</t>
        </r>
        <r>
          <rPr>
            <sz val="9"/>
            <color indexed="81"/>
            <rFont val="굴림"/>
            <family val="3"/>
            <charset val="129"/>
          </rPr>
          <t xml:space="preserve">
31평
33평
34평
35평
평(㎡)-89.06㎡ 세대</t>
        </r>
      </text>
    </comment>
    <comment ref="M192" authorId="0" shapeId="0">
      <text>
        <r>
          <rPr>
            <b/>
            <sz val="9"/>
            <color indexed="81"/>
            <rFont val="굴림"/>
            <family val="3"/>
            <charset val="129"/>
          </rPr>
          <t>대우청솔</t>
        </r>
        <r>
          <rPr>
            <sz val="9"/>
            <color indexed="81"/>
            <rFont val="굴림"/>
            <family val="3"/>
            <charset val="129"/>
          </rPr>
          <t xml:space="preserve">
31평-㎡ 60세대
46평-㎡ 6세대
47평-㎡ 18세대</t>
        </r>
      </text>
    </comment>
    <comment ref="M194" authorId="4" shapeId="0">
      <text>
        <r>
          <rPr>
            <b/>
            <sz val="9"/>
            <color indexed="81"/>
            <rFont val="굴림"/>
            <family val="3"/>
            <charset val="129"/>
          </rPr>
          <t>효성 50</t>
        </r>
        <r>
          <rPr>
            <sz val="9"/>
            <color indexed="81"/>
            <rFont val="굴림"/>
            <family val="3"/>
            <charset val="129"/>
          </rPr>
          <t xml:space="preserve">
14평(㎡)-㎡ 50세대
</t>
        </r>
      </text>
    </comment>
    <comment ref="M19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송원1차(1,2,3,5동)
</t>
        </r>
        <r>
          <rPr>
            <sz val="9"/>
            <color indexed="81"/>
            <rFont val="굴림"/>
            <family val="3"/>
            <charset val="129"/>
          </rPr>
          <t>1,2동 - 95세대 (전용59.88㎡)
3,5동 - 40세대 (전용전용59.88㎡, 전용59.74㎡)</t>
        </r>
      </text>
    </comment>
    <comment ref="M196" authorId="0" shapeId="0">
      <text>
        <r>
          <rPr>
            <b/>
            <sz val="9"/>
            <color indexed="81"/>
            <rFont val="굴림"/>
            <family val="3"/>
            <charset val="129"/>
          </rPr>
          <t>남양효자맨션</t>
        </r>
        <r>
          <rPr>
            <sz val="9"/>
            <color indexed="81"/>
            <rFont val="굴림"/>
            <family val="3"/>
            <charset val="129"/>
          </rPr>
          <t xml:space="preserve">
32평-84㎡ 84세대
43평-123㎡ 28세대</t>
        </r>
      </text>
    </comment>
    <comment ref="M197" authorId="1" shapeId="0">
      <text>
        <r>
          <rPr>
            <b/>
            <sz val="9"/>
            <color indexed="81"/>
            <rFont val="굴림"/>
            <family val="3"/>
            <charset val="129"/>
          </rPr>
          <t>효자동 현대</t>
        </r>
        <r>
          <rPr>
            <sz val="9"/>
            <color indexed="81"/>
            <rFont val="굴림"/>
            <family val="3"/>
            <charset val="129"/>
          </rPr>
          <t xml:space="preserve">
평-㎡ 세대
106/1503 70.47㎡</t>
        </r>
      </text>
    </comment>
    <comment ref="M200" authorId="1" shapeId="0">
      <text>
        <r>
          <rPr>
            <b/>
            <sz val="9"/>
            <color indexed="81"/>
            <rFont val="굴림"/>
            <family val="3"/>
            <charset val="129"/>
          </rPr>
          <t>현대2단지</t>
        </r>
        <r>
          <rPr>
            <sz val="9"/>
            <color indexed="81"/>
            <rFont val="굴림"/>
            <family val="3"/>
            <charset val="129"/>
          </rPr>
          <t xml:space="preserve">
27평-70㎡ (40세대)
32평-84㎡ (108세대)</t>
        </r>
      </text>
    </comment>
    <comment ref="M201" authorId="0" shapeId="0">
      <text>
        <r>
          <rPr>
            <b/>
            <sz val="9"/>
            <color indexed="81"/>
            <rFont val="굴림"/>
            <family val="3"/>
            <charset val="129"/>
          </rPr>
          <t>신성파크</t>
        </r>
        <r>
          <rPr>
            <sz val="9"/>
            <color indexed="81"/>
            <rFont val="굴림"/>
            <family val="3"/>
            <charset val="129"/>
          </rPr>
          <t xml:space="preserve">
34평-㎡ 30세대</t>
        </r>
      </text>
    </comment>
    <comment ref="S201" authorId="5" shapeId="0">
      <text>
        <r>
          <rPr>
            <b/>
            <sz val="9"/>
            <color indexed="81"/>
            <rFont val="굴림"/>
            <family val="3"/>
            <charset val="129"/>
          </rPr>
          <t>(유)신성주택건설</t>
        </r>
        <r>
          <rPr>
            <sz val="9"/>
            <color indexed="81"/>
            <rFont val="굴림"/>
            <family val="3"/>
            <charset val="129"/>
          </rPr>
          <t xml:space="preserve">
대표 이이남
전주시 고사동1가 429-6</t>
        </r>
      </text>
    </comment>
    <comment ref="M202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송원2차(1,2,3,5,6동)
</t>
        </r>
        <r>
          <rPr>
            <sz val="9"/>
            <color indexed="81"/>
            <rFont val="굴림"/>
            <family val="3"/>
            <charset val="129"/>
          </rPr>
          <t>평(㎡)-59.88㎡ 세대
평(㎡)-㎡ 세대
1,2,3,5동 - 130세대 (전용59.87㎡)
6동 - 20세대 (전용전용59.88㎡)</t>
        </r>
      </text>
    </comment>
    <comment ref="M203" authorId="0" shapeId="0">
      <text>
        <r>
          <rPr>
            <b/>
            <sz val="9"/>
            <color indexed="81"/>
            <rFont val="굴림"/>
            <family val="3"/>
            <charset val="129"/>
          </rPr>
          <t>한신코아1단지(1,2,3,4동)</t>
        </r>
        <r>
          <rPr>
            <sz val="9"/>
            <color indexed="81"/>
            <rFont val="굴림"/>
            <family val="3"/>
            <charset val="129"/>
          </rPr>
          <t xml:space="preserve">
27평-73㎡ (113세대)
31평-84.89㎡ (133세대)
46평-130㎡ (82세대)
</t>
        </r>
        <r>
          <rPr>
            <b/>
            <sz val="9"/>
            <color indexed="81"/>
            <rFont val="굴림"/>
            <family val="3"/>
            <charset val="129"/>
          </rPr>
          <t>한신코아2단지(5,6동)</t>
        </r>
        <r>
          <rPr>
            <sz val="9"/>
            <color indexed="81"/>
            <rFont val="굴림"/>
            <family val="3"/>
            <charset val="129"/>
          </rPr>
          <t xml:space="preserve">
27평-73㎡ (34세대)
31평-84.89㎡ (82세대)</t>
        </r>
      </text>
    </comment>
    <comment ref="M204" authorId="1" shapeId="0">
      <text>
        <r>
          <rPr>
            <b/>
            <sz val="9"/>
            <color indexed="81"/>
            <rFont val="굴림"/>
            <family val="3"/>
            <charset val="129"/>
          </rPr>
          <t>신동아2차</t>
        </r>
        <r>
          <rPr>
            <sz val="9"/>
            <color indexed="81"/>
            <rFont val="굴림"/>
            <family val="3"/>
            <charset val="129"/>
          </rPr>
          <t xml:space="preserve">
25평-52.29㎡ ~54.72㎡</t>
        </r>
      </text>
    </comment>
    <comment ref="S204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신동아주택
노석천</t>
        </r>
      </text>
    </comment>
    <comment ref="M205" authorId="0" shapeId="0">
      <text>
        <r>
          <rPr>
            <b/>
            <sz val="9"/>
            <color indexed="81"/>
            <rFont val="굴림"/>
            <family val="3"/>
            <charset val="129"/>
          </rPr>
          <t>광진진주</t>
        </r>
        <r>
          <rPr>
            <sz val="9"/>
            <color indexed="81"/>
            <rFont val="굴림"/>
            <family val="3"/>
            <charset val="129"/>
          </rPr>
          <t xml:space="preserve">
33평-㎡ 세대</t>
        </r>
      </text>
    </comment>
    <comment ref="M206" authorId="0" shapeId="0">
      <text>
        <r>
          <rPr>
            <b/>
            <sz val="9"/>
            <color indexed="81"/>
            <rFont val="굴림"/>
            <family val="3"/>
            <charset val="129"/>
          </rPr>
          <t>남양황제</t>
        </r>
        <r>
          <rPr>
            <sz val="9"/>
            <color indexed="81"/>
            <rFont val="굴림"/>
            <family val="3"/>
            <charset val="129"/>
          </rPr>
          <t xml:space="preserve">
32평-84㎡ 142세대</t>
        </r>
      </text>
    </comment>
    <comment ref="M208" authorId="0" shapeId="0">
      <text>
        <r>
          <rPr>
            <b/>
            <sz val="9"/>
            <color indexed="81"/>
            <rFont val="굴림"/>
            <family val="3"/>
            <charset val="129"/>
          </rPr>
          <t>동신1차</t>
        </r>
        <r>
          <rPr>
            <sz val="9"/>
            <color indexed="81"/>
            <rFont val="굴림"/>
            <family val="3"/>
            <charset val="129"/>
          </rPr>
          <t xml:space="preserve">
17평-43㎡ 20세대
24평-59㎡ 35세대
34평-85㎡ 82세대</t>
        </r>
      </text>
    </comment>
    <comment ref="M209" authorId="0" shapeId="0">
      <text>
        <r>
          <rPr>
            <b/>
            <sz val="9"/>
            <color indexed="81"/>
            <rFont val="굴림"/>
            <family val="3"/>
            <charset val="129"/>
          </rPr>
          <t>효자롯데1차 666</t>
        </r>
        <r>
          <rPr>
            <sz val="9"/>
            <color indexed="81"/>
            <rFont val="굴림"/>
            <family val="3"/>
            <charset val="129"/>
          </rPr>
          <t xml:space="preserve">
27평-70.81㎡ 228세대 05-5900
31평-84㎡ 264세대
46평-128㎡ 174세대</t>
        </r>
      </text>
    </comment>
    <comment ref="M210" authorId="5" shapeId="0">
      <text>
        <r>
          <rPr>
            <b/>
            <sz val="9"/>
            <color indexed="81"/>
            <rFont val="굴림"/>
            <family val="3"/>
            <charset val="129"/>
          </rPr>
          <t>효자제일</t>
        </r>
        <r>
          <rPr>
            <sz val="9"/>
            <color indexed="81"/>
            <rFont val="굴림"/>
            <family val="3"/>
            <charset val="129"/>
          </rPr>
          <t xml:space="preserve">
평-84.99㎡ 세대</t>
        </r>
      </text>
    </comment>
    <comment ref="M212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 신일우남
</t>
        </r>
        <r>
          <rPr>
            <sz val="9"/>
            <color indexed="81"/>
            <rFont val="굴림"/>
            <family val="3"/>
            <charset val="129"/>
          </rPr>
          <t>전용59.93㎡</t>
        </r>
      </text>
    </comment>
    <comment ref="M213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송천동 비사벌
19.79평 55세대</t>
        </r>
      </text>
    </comment>
    <comment ref="S213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비사벌주택 대표 강대순</t>
        </r>
      </text>
    </comment>
    <comment ref="M214" authorId="1" shapeId="0">
      <text>
        <r>
          <rPr>
            <b/>
            <sz val="9"/>
            <color indexed="81"/>
            <rFont val="굴림"/>
            <family val="3"/>
            <charset val="129"/>
          </rPr>
          <t>삼호</t>
        </r>
        <r>
          <rPr>
            <sz val="9"/>
            <color indexed="81"/>
            <rFont val="굴림"/>
            <family val="3"/>
            <charset val="129"/>
          </rPr>
          <t xml:space="preserve">
27평
28평
29평
31평
46평-126㎡ (60세대)</t>
        </r>
      </text>
    </comment>
    <comment ref="M216" authorId="5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송천라이프
</t>
        </r>
        <r>
          <rPr>
            <sz val="9"/>
            <color indexed="81"/>
            <rFont val="굴림"/>
            <family val="3"/>
            <charset val="129"/>
          </rPr>
          <t xml:space="preserve">평-84.65㎡ 세대
</t>
        </r>
      </text>
    </comment>
    <comment ref="M217" authorId="0" shapeId="0">
      <text>
        <r>
          <rPr>
            <b/>
            <sz val="9"/>
            <color indexed="81"/>
            <rFont val="굴림"/>
            <family val="3"/>
            <charset val="129"/>
          </rPr>
          <t>동신</t>
        </r>
        <r>
          <rPr>
            <sz val="9"/>
            <color indexed="81"/>
            <rFont val="굴림"/>
            <family val="3"/>
            <charset val="129"/>
          </rPr>
          <t xml:space="preserve">
26평-70㎡ 118세대
29평-78㎡ 150세대
31평-84㎡ 262세대</t>
        </r>
      </text>
    </comment>
    <comment ref="M218" authorId="4" shapeId="0">
      <text>
        <r>
          <rPr>
            <b/>
            <sz val="9"/>
            <color indexed="81"/>
            <rFont val="굴림"/>
            <family val="3"/>
            <charset val="129"/>
          </rPr>
          <t>대성영동 70</t>
        </r>
        <r>
          <rPr>
            <sz val="9"/>
            <color indexed="81"/>
            <rFont val="굴림"/>
            <family val="3"/>
            <charset val="129"/>
          </rPr>
          <t xml:space="preserve">
22평(㎡)-㎡ 20세대 C동
30평(㎡)-㎡ 20세대 B동
32평(㎡)-㎡ 30세대 A동
</t>
        </r>
      </text>
    </comment>
    <comment ref="M219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평화동 거성건설
29평 77세대</t>
        </r>
      </text>
    </comment>
    <comment ref="S219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유)거산건설 대표 이기우</t>
        </r>
      </text>
    </comment>
    <comment ref="M220" authorId="1" shapeId="0">
      <text>
        <r>
          <rPr>
            <b/>
            <sz val="9"/>
            <color indexed="81"/>
            <rFont val="굴림"/>
            <family val="3"/>
            <charset val="129"/>
          </rPr>
          <t>개나리1차</t>
        </r>
        <r>
          <rPr>
            <sz val="9"/>
            <color indexed="81"/>
            <rFont val="굴림"/>
            <family val="3"/>
            <charset val="129"/>
          </rPr>
          <t xml:space="preserve">
21평형 - 300</t>
        </r>
      </text>
    </comment>
    <comment ref="M221" authorId="1" shapeId="0">
      <text>
        <r>
          <rPr>
            <b/>
            <sz val="9"/>
            <color indexed="81"/>
            <rFont val="굴림"/>
            <family val="3"/>
            <charset val="129"/>
          </rPr>
          <t>개나리2차</t>
        </r>
        <r>
          <rPr>
            <sz val="9"/>
            <color indexed="81"/>
            <rFont val="굴림"/>
            <family val="3"/>
            <charset val="129"/>
          </rPr>
          <t xml:space="preserve">
15평형-150</t>
        </r>
      </text>
    </comment>
    <comment ref="M222" authorId="0" shapeId="0">
      <text>
        <r>
          <rPr>
            <b/>
            <sz val="9"/>
            <color indexed="81"/>
            <rFont val="굴림"/>
            <family val="3"/>
            <charset val="129"/>
          </rPr>
          <t>거성고속맨션2차</t>
        </r>
        <r>
          <rPr>
            <sz val="9"/>
            <color indexed="81"/>
            <rFont val="굴림"/>
            <family val="3"/>
            <charset val="129"/>
          </rPr>
          <t xml:space="preserve">
38평-94㎡ 39세대
42평-103㎡ 39세대
45평-111㎡ 13세대
50평-122㎡ 26세대</t>
        </r>
      </text>
    </comment>
    <comment ref="S225" authorId="1" shapeId="0">
      <text>
        <r>
          <rPr>
            <b/>
            <sz val="9"/>
            <color indexed="81"/>
            <rFont val="굴림"/>
            <family val="3"/>
            <charset val="129"/>
          </rPr>
          <t>백우건설 대표 지어성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26" authorId="4" shapeId="0">
      <text>
        <r>
          <rPr>
            <b/>
            <sz val="9"/>
            <color indexed="81"/>
            <rFont val="굴림"/>
            <family val="3"/>
            <charset val="129"/>
          </rPr>
          <t>동서학 송원3차 48</t>
        </r>
        <r>
          <rPr>
            <sz val="9"/>
            <color indexed="81"/>
            <rFont val="굴림"/>
            <family val="3"/>
            <charset val="129"/>
          </rPr>
          <t xml:space="preserve">
25평(㎡)-㎡ 48세대
</t>
        </r>
      </text>
    </comment>
    <comment ref="S226" authorId="1" shapeId="0">
      <text>
        <r>
          <rPr>
            <b/>
            <sz val="9"/>
            <color indexed="81"/>
            <rFont val="굴림"/>
            <family val="3"/>
            <charset val="129"/>
          </rPr>
          <t>송원건설 대표 김장수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Q227" authorId="6" shapeId="0">
      <text>
        <r>
          <rPr>
            <sz val="9"/>
            <color indexed="81"/>
            <rFont val="굴림"/>
            <family val="3"/>
            <charset val="129"/>
          </rPr>
          <t xml:space="preserve">A동
B동: 90-10-31
</t>
        </r>
      </text>
    </comment>
    <comment ref="R227" authorId="6" shapeId="0">
      <text>
        <r>
          <rPr>
            <sz val="9"/>
            <color indexed="81"/>
            <rFont val="굴림"/>
            <family val="3"/>
            <charset val="129"/>
          </rPr>
          <t xml:space="preserve">A동
B동: 91-7-11
</t>
        </r>
      </text>
    </comment>
    <comment ref="M228" authorId="1" shapeId="0">
      <text>
        <r>
          <rPr>
            <b/>
            <sz val="9"/>
            <color indexed="81"/>
            <rFont val="굴림"/>
            <family val="3"/>
            <charset val="129"/>
          </rPr>
          <t>쌍용(임대)</t>
        </r>
        <r>
          <rPr>
            <sz val="9"/>
            <color indexed="81"/>
            <rFont val="굴림"/>
            <family val="3"/>
            <charset val="129"/>
          </rPr>
          <t xml:space="preserve">
21평-전용 59.7㎡</t>
        </r>
      </text>
    </comment>
    <comment ref="S228" authorId="1" shapeId="0">
      <text>
        <r>
          <rPr>
            <b/>
            <sz val="9"/>
            <color indexed="81"/>
            <rFont val="굴림"/>
            <family val="3"/>
            <charset val="129"/>
          </rPr>
          <t>쌍용주택건설 대표 김영구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29" authorId="1" shapeId="0">
      <text>
        <r>
          <rPr>
            <b/>
            <sz val="9"/>
            <color indexed="81"/>
            <rFont val="굴림"/>
            <family val="3"/>
            <charset val="129"/>
          </rPr>
          <t>신일</t>
        </r>
        <r>
          <rPr>
            <sz val="9"/>
            <color indexed="81"/>
            <rFont val="굴림"/>
            <family val="3"/>
            <charset val="129"/>
          </rPr>
          <t xml:space="preserve">
22평</t>
        </r>
      </text>
    </comment>
    <comment ref="S229" authorId="1" shapeId="0">
      <text>
        <r>
          <rPr>
            <b/>
            <sz val="9"/>
            <color indexed="81"/>
            <rFont val="굴림"/>
            <family val="3"/>
            <charset val="129"/>
          </rPr>
          <t>신일 대표 심상권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30" authorId="1" shapeId="0">
      <text>
        <r>
          <rPr>
            <b/>
            <sz val="9"/>
            <color indexed="81"/>
            <rFont val="굴림"/>
            <family val="3"/>
            <charset val="129"/>
          </rPr>
          <t>태화송림타워 135</t>
        </r>
        <r>
          <rPr>
            <sz val="9"/>
            <color indexed="81"/>
            <rFont val="굴림"/>
            <family val="3"/>
            <charset val="129"/>
          </rPr>
          <t xml:space="preserve">
평(㎡)-82.26㎡ 세대
34평(㎡)-㎡ 135세대
</t>
        </r>
      </text>
    </comment>
    <comment ref="S230" authorId="1" shapeId="0">
      <text>
        <r>
          <rPr>
            <b/>
            <sz val="9"/>
            <color indexed="81"/>
            <rFont val="굴림"/>
            <family val="3"/>
            <charset val="129"/>
          </rPr>
          <t>태화건설 대표 안택용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31" authorId="1" shapeId="0">
      <text>
        <r>
          <rPr>
            <b/>
            <sz val="9"/>
            <color indexed="81"/>
            <rFont val="굴림"/>
            <family val="3"/>
            <charset val="129"/>
          </rPr>
          <t>우성그린</t>
        </r>
        <r>
          <rPr>
            <sz val="9"/>
            <color indexed="81"/>
            <rFont val="굴림"/>
            <family val="3"/>
            <charset val="129"/>
          </rPr>
          <t xml:space="preserve">
22평</t>
        </r>
      </text>
    </comment>
    <comment ref="S231" authorId="1" shapeId="0">
      <text>
        <r>
          <rPr>
            <b/>
            <sz val="9"/>
            <color indexed="81"/>
            <rFont val="굴림"/>
            <family val="3"/>
            <charset val="129"/>
          </rPr>
          <t>우성주택 대표 이창승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32" authorId="1" shapeId="0">
      <text>
        <r>
          <rPr>
            <b/>
            <sz val="9"/>
            <color indexed="81"/>
            <rFont val="굴림"/>
            <family val="3"/>
            <charset val="129"/>
          </rPr>
          <t>한양운남(임대)</t>
        </r>
        <r>
          <rPr>
            <sz val="9"/>
            <color indexed="81"/>
            <rFont val="굴림"/>
            <family val="3"/>
            <charset val="129"/>
          </rPr>
          <t xml:space="preserve">
23평-150세대</t>
        </r>
      </text>
    </comment>
    <comment ref="S232" authorId="1" shapeId="0">
      <text>
        <r>
          <rPr>
            <sz val="9"/>
            <color indexed="81"/>
            <rFont val="굴림"/>
            <family val="3"/>
            <charset val="129"/>
          </rPr>
          <t>한양운남주택 대표 이경순</t>
        </r>
      </text>
    </comment>
    <comment ref="M233" authorId="0" shapeId="0">
      <text>
        <r>
          <rPr>
            <b/>
            <sz val="9"/>
            <color indexed="81"/>
            <rFont val="굴림"/>
            <family val="3"/>
            <charset val="129"/>
          </rPr>
          <t>호성 유원파크 220</t>
        </r>
        <r>
          <rPr>
            <sz val="9"/>
            <color indexed="81"/>
            <rFont val="굴림"/>
            <family val="3"/>
            <charset val="129"/>
          </rPr>
          <t xml:space="preserve">
31평-84.54㎡ 165세대 05-6900
45평-127㎡ 55세대</t>
        </r>
      </text>
    </comment>
    <comment ref="T234" authorId="2" shapeId="0">
      <text>
        <r>
          <rPr>
            <sz val="12"/>
            <color indexed="81"/>
            <rFont val="돋움"/>
            <family val="3"/>
            <charset val="129"/>
          </rPr>
          <t xml:space="preserve">대표 : 
</t>
        </r>
      </text>
    </comment>
    <comment ref="M235" authorId="4" shapeId="0">
      <text>
        <r>
          <rPr>
            <b/>
            <sz val="9"/>
            <color indexed="81"/>
            <rFont val="굴림"/>
            <family val="3"/>
            <charset val="129"/>
          </rPr>
          <t>평화주공1장기임대 1,650</t>
        </r>
        <r>
          <rPr>
            <sz val="9"/>
            <color indexed="81"/>
            <rFont val="굴림"/>
            <family val="3"/>
            <charset val="129"/>
          </rPr>
          <t xml:space="preserve">
평(㎡)-38.64㎡ 세대 05-3300
평(㎡)-㎡ 세대
평(㎡)-㎡ 세대</t>
        </r>
      </text>
    </comment>
    <comment ref="M236" authorId="1" shapeId="0">
      <text>
        <r>
          <rPr>
            <b/>
            <sz val="9"/>
            <color indexed="81"/>
            <rFont val="굴림"/>
            <family val="3"/>
            <charset val="129"/>
          </rPr>
          <t>오성대우</t>
        </r>
        <r>
          <rPr>
            <sz val="9"/>
            <color indexed="81"/>
            <rFont val="굴림"/>
            <family val="3"/>
            <charset val="129"/>
          </rPr>
          <t xml:space="preserve">
28평-70㎡ (90세대)
33평-84㎡ (175세대)</t>
        </r>
      </text>
    </comment>
    <comment ref="S236" authorId="1" shapeId="0">
      <text>
        <r>
          <rPr>
            <b/>
            <sz val="9"/>
            <color indexed="81"/>
            <rFont val="굴림"/>
            <family val="3"/>
            <charset val="129"/>
          </rPr>
          <t>오성주택 대표 이윤근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37" authorId="0" shapeId="0">
      <text>
        <r>
          <rPr>
            <b/>
            <sz val="9"/>
            <color indexed="81"/>
            <rFont val="굴림"/>
            <family val="3"/>
            <charset val="129"/>
          </rPr>
          <t>삼호</t>
        </r>
        <r>
          <rPr>
            <sz val="9"/>
            <color indexed="81"/>
            <rFont val="굴림"/>
            <family val="3"/>
            <charset val="129"/>
          </rPr>
          <t xml:space="preserve">
27평-75㎡ 65세대
31평-84㎡ 219세대
48평-132㎡ 59세대</t>
        </r>
      </text>
    </comment>
    <comment ref="M238" authorId="5" shapeId="0">
      <text>
        <r>
          <rPr>
            <b/>
            <sz val="9"/>
            <color indexed="81"/>
            <rFont val="굴림"/>
            <family val="3"/>
            <charset val="129"/>
          </rPr>
          <t>송천삼성</t>
        </r>
        <r>
          <rPr>
            <sz val="9"/>
            <color indexed="81"/>
            <rFont val="굴림"/>
            <family val="3"/>
            <charset val="129"/>
          </rPr>
          <t xml:space="preserve">
평-59.70㎡ 세대</t>
        </r>
      </text>
    </comment>
    <comment ref="S238" authorId="1" shapeId="0">
      <text>
        <r>
          <rPr>
            <b/>
            <sz val="9"/>
            <color indexed="81"/>
            <rFont val="굴림"/>
            <family val="3"/>
            <charset val="129"/>
          </rPr>
          <t>삼성주택 대표 배상열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39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거성프라자
20평-18세대
26평-9세대
31평-20세대
32평-118세대</t>
        </r>
      </text>
    </comment>
    <comment ref="S239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거성건설 대표 조찬백</t>
        </r>
      </text>
    </comment>
    <comment ref="M240" authorId="1" shapeId="0">
      <text>
        <r>
          <rPr>
            <b/>
            <sz val="9"/>
            <color indexed="81"/>
            <rFont val="굴림"/>
            <family val="3"/>
            <charset val="129"/>
          </rPr>
          <t>성락콤비타운</t>
        </r>
        <r>
          <rPr>
            <sz val="9"/>
            <color indexed="81"/>
            <rFont val="굴림"/>
            <family val="3"/>
            <charset val="129"/>
          </rPr>
          <t xml:space="preserve">
35평
42평-102㎡ (44세대)</t>
        </r>
      </text>
    </comment>
    <comment ref="M241" authorId="0" shapeId="0">
      <text>
        <r>
          <rPr>
            <b/>
            <sz val="9"/>
            <color indexed="81"/>
            <rFont val="굴림"/>
            <family val="3"/>
            <charset val="129"/>
          </rPr>
          <t>비사벌</t>
        </r>
        <r>
          <rPr>
            <sz val="9"/>
            <color indexed="81"/>
            <rFont val="굴림"/>
            <family val="3"/>
            <charset val="129"/>
          </rPr>
          <t xml:space="preserve">
24평-㎡ 세대</t>
        </r>
      </text>
    </comment>
    <comment ref="S241" authorId="1" shapeId="0">
      <text>
        <r>
          <rPr>
            <b/>
            <sz val="9"/>
            <color indexed="81"/>
            <rFont val="굴림"/>
            <family val="3"/>
            <charset val="129"/>
          </rPr>
          <t>전북도시개발 대표 강대순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43" authorId="4" shapeId="0">
      <text>
        <r>
          <rPr>
            <b/>
            <sz val="9"/>
            <color indexed="81"/>
            <rFont val="굴림"/>
            <family val="3"/>
            <charset val="129"/>
          </rPr>
          <t>송천대명궁궐 525</t>
        </r>
        <r>
          <rPr>
            <sz val="9"/>
            <color indexed="81"/>
            <rFont val="굴림"/>
            <family val="3"/>
            <charset val="129"/>
          </rPr>
          <t xml:space="preserve">
평(㎡)-59.49㎡ 세대 05-5300
평(㎡)-㎡ 세대</t>
        </r>
      </text>
    </comment>
    <comment ref="S243" authorId="1" shapeId="0">
      <text>
        <r>
          <rPr>
            <b/>
            <sz val="9"/>
            <color indexed="81"/>
            <rFont val="굴림"/>
            <family val="3"/>
            <charset val="129"/>
          </rPr>
          <t>대명건설 대표 배영식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44" authorId="4" shapeId="0">
      <text>
        <r>
          <rPr>
            <b/>
            <sz val="9"/>
            <color indexed="81"/>
            <rFont val="굴림"/>
            <family val="3"/>
            <charset val="129"/>
          </rPr>
          <t>서서학 우정 195</t>
        </r>
        <r>
          <rPr>
            <sz val="9"/>
            <color indexed="81"/>
            <rFont val="굴림"/>
            <family val="3"/>
            <charset val="129"/>
          </rPr>
          <t xml:space="preserve">
평(㎡)-58.89㎡ 세대 05-3600
평(㎡)-㎡ 세대</t>
        </r>
      </text>
    </comment>
    <comment ref="S244" authorId="1" shapeId="0">
      <text>
        <r>
          <rPr>
            <b/>
            <sz val="9"/>
            <color indexed="81"/>
            <rFont val="굴림"/>
            <family val="3"/>
            <charset val="129"/>
          </rPr>
          <t>우정건설 대표 윤종근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45" authorId="0" shapeId="0">
      <text>
        <r>
          <rPr>
            <b/>
            <sz val="9"/>
            <color indexed="81"/>
            <rFont val="굴림"/>
            <family val="3"/>
            <charset val="129"/>
          </rPr>
          <t>금호타운 720</t>
        </r>
        <r>
          <rPr>
            <sz val="9"/>
            <color indexed="81"/>
            <rFont val="굴림"/>
            <family val="3"/>
            <charset val="129"/>
          </rPr>
          <t xml:space="preserve">
27평-74㎡ 240세대
31평-84㎡ 360세대
43평-123.019㎡ 120세대 05-10500</t>
        </r>
      </text>
    </comment>
    <comment ref="M246" authorId="1" shapeId="0">
      <text>
        <r>
          <rPr>
            <b/>
            <sz val="9"/>
            <color indexed="81"/>
            <rFont val="굴림"/>
            <family val="3"/>
            <charset val="129"/>
          </rPr>
          <t>럭키우아 480</t>
        </r>
        <r>
          <rPr>
            <sz val="9"/>
            <color indexed="81"/>
            <rFont val="굴림"/>
            <family val="3"/>
            <charset val="129"/>
          </rPr>
          <t xml:space="preserve">
31평-300세대
39평-110.774㎡ (60세대)
46평-128㎡ (60세대)
57평-162㎡ (60세대)
</t>
        </r>
      </text>
    </comment>
    <comment ref="S246" authorId="1" shapeId="0">
      <text>
        <r>
          <rPr>
            <b/>
            <sz val="9"/>
            <color indexed="81"/>
            <rFont val="굴림"/>
            <family val="3"/>
            <charset val="129"/>
          </rPr>
          <t>럭키개발 대표 구자원</t>
        </r>
      </text>
    </comment>
    <comment ref="M247" authorId="4" shapeId="0">
      <text>
        <r>
          <rPr>
            <b/>
            <sz val="9"/>
            <color indexed="81"/>
            <rFont val="굴림"/>
            <family val="3"/>
            <charset val="129"/>
          </rPr>
          <t>한강동산 148</t>
        </r>
        <r>
          <rPr>
            <sz val="9"/>
            <color indexed="81"/>
            <rFont val="굴림"/>
            <family val="3"/>
            <charset val="129"/>
          </rPr>
          <t xml:space="preserve">
평(㎡)-59.55㎡ 세대</t>
        </r>
      </text>
    </comment>
    <comment ref="S247" authorId="1" shapeId="0">
      <text>
        <r>
          <rPr>
            <b/>
            <sz val="9"/>
            <color indexed="81"/>
            <rFont val="굴림"/>
            <family val="3"/>
            <charset val="129"/>
          </rPr>
          <t>한강 대표 한점판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48" authorId="1" shapeId="0">
      <text>
        <r>
          <rPr>
            <b/>
            <sz val="9"/>
            <color indexed="81"/>
            <rFont val="굴림"/>
            <family val="3"/>
            <charset val="129"/>
          </rPr>
          <t>우신동산(494세대?)</t>
        </r>
        <r>
          <rPr>
            <sz val="9"/>
            <color indexed="81"/>
            <rFont val="굴림"/>
            <family val="3"/>
            <charset val="129"/>
          </rPr>
          <t xml:space="preserve">
24평</t>
        </r>
      </text>
    </comment>
    <comment ref="S248" authorId="1" shapeId="0">
      <text>
        <r>
          <rPr>
            <b/>
            <sz val="9"/>
            <color indexed="81"/>
            <rFont val="굴림"/>
            <family val="3"/>
            <charset val="129"/>
          </rPr>
          <t>(유)우신건설 대표 한점판
245-4404
인후2가 1574-7</t>
        </r>
      </text>
    </comment>
    <comment ref="M249" authorId="0" shapeId="0">
      <text>
        <r>
          <rPr>
            <b/>
            <sz val="9"/>
            <color indexed="81"/>
            <rFont val="굴림"/>
            <family val="3"/>
            <charset val="129"/>
          </rPr>
          <t>평화주공2단지</t>
        </r>
        <r>
          <rPr>
            <sz val="9"/>
            <color indexed="81"/>
            <rFont val="굴림"/>
            <family val="3"/>
            <charset val="129"/>
          </rPr>
          <t xml:space="preserve">
15평-38.64㎡ 900세대
17평-44㎡ 450세대</t>
        </r>
      </text>
    </comment>
    <comment ref="M250" authorId="0" shapeId="0">
      <text>
        <r>
          <rPr>
            <b/>
            <sz val="9"/>
            <color indexed="81"/>
            <rFont val="굴림"/>
            <family val="3"/>
            <charset val="129"/>
          </rPr>
          <t>거성소라</t>
        </r>
        <r>
          <rPr>
            <sz val="9"/>
            <color indexed="81"/>
            <rFont val="굴림"/>
            <family val="3"/>
            <charset val="129"/>
          </rPr>
          <t xml:space="preserve">
39평-112㎡ 14세대
43평-122.84㎡ 98세대
56평-159㎡ 3세대</t>
        </r>
      </text>
    </comment>
    <comment ref="S250" authorId="1" shapeId="0">
      <text>
        <r>
          <rPr>
            <b/>
            <sz val="9"/>
            <color indexed="81"/>
            <rFont val="굴림"/>
            <family val="3"/>
            <charset val="129"/>
          </rPr>
          <t>대명건설 대표 배영식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S251" authorId="1" shapeId="0">
      <text>
        <r>
          <rPr>
            <b/>
            <sz val="9"/>
            <color indexed="81"/>
            <rFont val="굴림"/>
            <family val="3"/>
            <charset val="129"/>
          </rPr>
          <t>성원산업개발 대표 안인순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52" authorId="1" shapeId="0">
      <text>
        <r>
          <rPr>
            <b/>
            <sz val="9"/>
            <color indexed="81"/>
            <rFont val="굴림"/>
            <family val="3"/>
            <charset val="129"/>
          </rPr>
          <t>동서학 남고 24</t>
        </r>
        <r>
          <rPr>
            <sz val="9"/>
            <color indexed="81"/>
            <rFont val="굴림"/>
            <family val="3"/>
            <charset val="129"/>
          </rPr>
          <t xml:space="preserve">
24평(㎡)-㎡ 24세대
</t>
        </r>
      </text>
    </comment>
    <comment ref="S252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(유)강남건설 대표 이용남</t>
        </r>
      </text>
    </comment>
    <comment ref="M253" authorId="0" shapeId="0">
      <text>
        <r>
          <rPr>
            <b/>
            <sz val="9"/>
            <color indexed="81"/>
            <rFont val="굴림"/>
            <family val="3"/>
            <charset val="129"/>
          </rPr>
          <t>은하</t>
        </r>
        <r>
          <rPr>
            <sz val="9"/>
            <color indexed="81"/>
            <rFont val="굴림"/>
            <family val="3"/>
            <charset val="129"/>
          </rPr>
          <t xml:space="preserve">
31평-84㎡ (108세대)
40평-112㎡ (13세대)
42평-116㎡ (14세대)
45평-124㎡ (53세대)
50평-138㎡ (40세대)
52평-142㎡ (28세대)
61평-166㎡ (14세대)</t>
        </r>
      </text>
    </comment>
    <comment ref="S253" authorId="1" shapeId="0">
      <text>
        <r>
          <rPr>
            <b/>
            <sz val="9"/>
            <color indexed="81"/>
            <rFont val="굴림"/>
            <family val="3"/>
            <charset val="129"/>
          </rPr>
          <t>쌍용주택 대표 김영구
하봉주택 대표 유상준, 이재륜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54" authorId="0" shapeId="0">
      <text>
        <r>
          <rPr>
            <b/>
            <sz val="9"/>
            <color indexed="81"/>
            <rFont val="굴림"/>
            <family val="3"/>
            <charset val="129"/>
          </rPr>
          <t>남양황실</t>
        </r>
        <r>
          <rPr>
            <sz val="9"/>
            <color indexed="81"/>
            <rFont val="굴림"/>
            <family val="3"/>
            <charset val="129"/>
          </rPr>
          <t xml:space="preserve">
49평-131㎡ 100세대
57평-154.51㎡ 100세대</t>
        </r>
      </text>
    </comment>
    <comment ref="S254" authorId="1" shapeId="0">
      <text>
        <r>
          <rPr>
            <b/>
            <sz val="9"/>
            <color indexed="81"/>
            <rFont val="굴림"/>
            <family val="3"/>
            <charset val="129"/>
          </rPr>
          <t>남양건설 대표 이건수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55" authorId="1" shapeId="0">
      <text>
        <r>
          <rPr>
            <b/>
            <sz val="9"/>
            <color indexed="81"/>
            <rFont val="굴림"/>
            <family val="3"/>
            <charset val="129"/>
          </rPr>
          <t>거성그린맨션</t>
        </r>
        <r>
          <rPr>
            <sz val="9"/>
            <color indexed="81"/>
            <rFont val="굴림"/>
            <family val="3"/>
            <charset val="129"/>
          </rPr>
          <t xml:space="preserve">
43평-121㎡(65세대)
47평-133㎡ (97세대)
53평-151㎡ (14세대)
54평-155㎡ (42세대)
56평-160㎡ (5세대)
60평-173㎡ (7세대)
68평-198㎡ (31세대)</t>
        </r>
      </text>
    </comment>
    <comment ref="S255" authorId="1" shapeId="0">
      <text>
        <r>
          <rPr>
            <b/>
            <sz val="9"/>
            <color indexed="81"/>
            <rFont val="굴림"/>
            <family val="3"/>
            <charset val="129"/>
          </rPr>
          <t>거성건설 대표 조찬백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S256" authorId="5" shapeId="0">
      <text>
        <r>
          <rPr>
            <b/>
            <sz val="9"/>
            <color indexed="81"/>
            <rFont val="굴림"/>
            <family val="3"/>
            <charset val="129"/>
          </rPr>
          <t>(유)신성주택건설</t>
        </r>
        <r>
          <rPr>
            <sz val="9"/>
            <color indexed="81"/>
            <rFont val="굴림"/>
            <family val="3"/>
            <charset val="129"/>
          </rPr>
          <t xml:space="preserve">
대표 이이남
전주시 고사동1가 429-6</t>
        </r>
      </text>
    </comment>
    <comment ref="M257" authorId="1" shapeId="0">
      <text>
        <r>
          <rPr>
            <b/>
            <sz val="9"/>
            <color indexed="81"/>
            <rFont val="굴림"/>
            <family val="3"/>
            <charset val="129"/>
          </rPr>
          <t>광진궁전</t>
        </r>
        <r>
          <rPr>
            <sz val="9"/>
            <color indexed="81"/>
            <rFont val="굴림"/>
            <family val="3"/>
            <charset val="129"/>
          </rPr>
          <t xml:space="preserve">
42평-119㎡ 78세대
47평-134㎡ 100세대
50평-141㎡ 177세대</t>
        </r>
      </text>
    </comment>
    <comment ref="S257" authorId="1" shapeId="0">
      <text>
        <r>
          <rPr>
            <b/>
            <sz val="9"/>
            <color indexed="81"/>
            <rFont val="굴림"/>
            <family val="3"/>
            <charset val="129"/>
          </rPr>
          <t>광진주택 대표 김영수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58" authorId="4" shapeId="0">
      <text>
        <r>
          <rPr>
            <b/>
            <sz val="9"/>
            <color indexed="81"/>
            <rFont val="굴림"/>
            <family val="3"/>
            <charset val="129"/>
          </rPr>
          <t>영동고덕 162</t>
        </r>
        <r>
          <rPr>
            <sz val="9"/>
            <color indexed="81"/>
            <rFont val="굴림"/>
            <family val="3"/>
            <charset val="129"/>
          </rPr>
          <t xml:space="preserve">
27평(㎡)-㎡ 86세대
29평(㎡)-㎡ 28세대
31평(㎡)-㎡ 48세대
</t>
        </r>
      </text>
    </comment>
    <comment ref="S258" authorId="1" shapeId="0">
      <text>
        <r>
          <rPr>
            <b/>
            <sz val="9"/>
            <color indexed="81"/>
            <rFont val="굴림"/>
            <family val="3"/>
            <charset val="129"/>
          </rPr>
          <t>영동주택건설 대표 백인성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59" authorId="4" shapeId="0">
      <text>
        <r>
          <rPr>
            <b/>
            <sz val="9"/>
            <color indexed="81"/>
            <rFont val="굴림"/>
            <family val="3"/>
            <charset val="129"/>
          </rPr>
          <t>대아산성 111</t>
        </r>
        <r>
          <rPr>
            <sz val="9"/>
            <color indexed="81"/>
            <rFont val="굴림"/>
            <family val="3"/>
            <charset val="129"/>
          </rPr>
          <t xml:space="preserve">
24평(㎡)-㎡ 111세대
</t>
        </r>
      </text>
    </comment>
    <comment ref="M260" authorId="4" shapeId="0">
      <text>
        <r>
          <rPr>
            <b/>
            <sz val="9"/>
            <color indexed="81"/>
            <rFont val="굴림"/>
            <family val="3"/>
            <charset val="129"/>
          </rPr>
          <t>동서학동 신천지 205</t>
        </r>
        <r>
          <rPr>
            <sz val="9"/>
            <color indexed="81"/>
            <rFont val="굴림"/>
            <family val="3"/>
            <charset val="129"/>
          </rPr>
          <t xml:space="preserve">
24평(㎡)-59.95㎡ 205세대</t>
        </r>
      </text>
    </comment>
    <comment ref="M261" authorId="1" shapeId="0">
      <text>
        <r>
          <rPr>
            <b/>
            <sz val="9"/>
            <color indexed="81"/>
            <rFont val="굴림"/>
            <family val="3"/>
            <charset val="129"/>
          </rPr>
          <t>영창</t>
        </r>
        <r>
          <rPr>
            <sz val="9"/>
            <color indexed="81"/>
            <rFont val="굴림"/>
            <family val="3"/>
            <charset val="129"/>
          </rPr>
          <t xml:space="preserve">
25평-67㎡ (34세대)
27평-72㎡ (78세대)</t>
        </r>
      </text>
    </comment>
    <comment ref="S261" authorId="1" shapeId="0">
      <text>
        <r>
          <rPr>
            <b/>
            <sz val="9"/>
            <color indexed="81"/>
            <rFont val="굴림"/>
            <family val="3"/>
            <charset val="129"/>
          </rPr>
          <t>영창건설
대한방직주택조합(문희주외 33인)
호남식품주택조합(박종관외 22인)</t>
        </r>
      </text>
    </comment>
    <comment ref="M262" authorId="0" shapeId="0">
      <text>
        <r>
          <rPr>
            <b/>
            <sz val="9"/>
            <color indexed="81"/>
            <rFont val="굴림"/>
            <family val="3"/>
            <charset val="129"/>
          </rPr>
          <t>평화주공2단지</t>
        </r>
        <r>
          <rPr>
            <sz val="9"/>
            <color indexed="81"/>
            <rFont val="굴림"/>
            <family val="3"/>
            <charset val="129"/>
          </rPr>
          <t xml:space="preserve">
15평-38.64㎡ 480세대 05-3200
17평-44.94㎡ 240세대</t>
        </r>
      </text>
    </comment>
    <comment ref="M263" authorId="1" shapeId="0">
      <text>
        <r>
          <rPr>
            <b/>
            <sz val="9"/>
            <color indexed="81"/>
            <rFont val="굴림"/>
            <family val="3"/>
            <charset val="129"/>
          </rPr>
          <t>서호1단지</t>
        </r>
        <r>
          <rPr>
            <sz val="9"/>
            <color indexed="81"/>
            <rFont val="굴림"/>
            <family val="3"/>
            <charset val="129"/>
          </rPr>
          <t xml:space="preserve">
31평        (360세대)
46평-130㎡ (60세대)
59평-164㎡ (60세대) </t>
        </r>
      </text>
    </comment>
    <comment ref="M264" authorId="1" shapeId="0">
      <text>
        <r>
          <rPr>
            <b/>
            <sz val="9"/>
            <color indexed="81"/>
            <rFont val="굴림"/>
            <family val="3"/>
            <charset val="129"/>
          </rPr>
          <t>삼천동 삼익 145</t>
        </r>
        <r>
          <rPr>
            <sz val="9"/>
            <color indexed="81"/>
            <rFont val="굴림"/>
            <family val="3"/>
            <charset val="129"/>
          </rPr>
          <t xml:space="preserve">
31평(㎡)-84.72㎡ 세대</t>
        </r>
      </text>
    </comment>
    <comment ref="M266" authorId="1" shapeId="0">
      <text>
        <r>
          <rPr>
            <b/>
            <sz val="9"/>
            <color indexed="81"/>
            <rFont val="굴림"/>
            <family val="3"/>
            <charset val="129"/>
          </rPr>
          <t>백우2차</t>
        </r>
        <r>
          <rPr>
            <sz val="9"/>
            <color indexed="81"/>
            <rFont val="굴림"/>
            <family val="3"/>
            <charset val="129"/>
          </rPr>
          <t xml:space="preserve">
25평</t>
        </r>
      </text>
    </comment>
    <comment ref="M267" authorId="1" shapeId="0">
      <text>
        <r>
          <rPr>
            <b/>
            <sz val="9"/>
            <color indexed="81"/>
            <rFont val="굴림"/>
            <family val="3"/>
            <charset val="129"/>
          </rPr>
          <t>거성화산</t>
        </r>
        <r>
          <rPr>
            <sz val="9"/>
            <color indexed="81"/>
            <rFont val="굴림"/>
            <family val="3"/>
            <charset val="129"/>
          </rPr>
          <t xml:space="preserve">
29평
31평
45평-122㎡ (30세대)
53평-144㎡ (30세대)</t>
        </r>
      </text>
    </comment>
    <comment ref="M268" authorId="1" shapeId="0">
      <text>
        <r>
          <rPr>
            <b/>
            <sz val="9"/>
            <color indexed="81"/>
            <rFont val="굴림"/>
            <family val="3"/>
            <charset val="129"/>
          </rPr>
          <t>삼천 우성고층 488</t>
        </r>
        <r>
          <rPr>
            <sz val="9"/>
            <color indexed="81"/>
            <rFont val="굴림"/>
            <family val="3"/>
            <charset val="129"/>
          </rPr>
          <t xml:space="preserve">
36평-101㎡ (269세대)
41평-116㎡ (15세대)
43평-120㎡ (132세대)
48평-134㎡ (72세대)</t>
        </r>
      </text>
    </comment>
    <comment ref="M269" authorId="1" shapeId="0">
      <text>
        <r>
          <rPr>
            <b/>
            <sz val="9"/>
            <color indexed="81"/>
            <rFont val="굴림"/>
            <family val="3"/>
            <charset val="129"/>
          </rPr>
          <t>우정목련</t>
        </r>
        <r>
          <rPr>
            <sz val="9"/>
            <color indexed="81"/>
            <rFont val="굴림"/>
            <family val="3"/>
            <charset val="129"/>
          </rPr>
          <t xml:space="preserve">
24평
34평
평-84.66㎡ 세대</t>
        </r>
      </text>
    </comment>
    <comment ref="M270" authorId="1" shapeId="0">
      <text>
        <r>
          <rPr>
            <b/>
            <sz val="9"/>
            <color indexed="81"/>
            <rFont val="굴림"/>
            <family val="3"/>
            <charset val="129"/>
          </rPr>
          <t>롯데</t>
        </r>
        <r>
          <rPr>
            <sz val="9"/>
            <color indexed="81"/>
            <rFont val="굴림"/>
            <family val="3"/>
            <charset val="129"/>
          </rPr>
          <t xml:space="preserve">
31평-84㎡ (276세대)
47평-       (18세대)
48평-138㎡ (90세대)
56평-        (12세대)</t>
        </r>
      </text>
    </comment>
    <comment ref="M272" authorId="1" shapeId="0">
      <text>
        <r>
          <rPr>
            <b/>
            <sz val="9"/>
            <color indexed="81"/>
            <rFont val="굴림"/>
            <family val="3"/>
            <charset val="129"/>
          </rPr>
          <t>한양</t>
        </r>
        <r>
          <rPr>
            <sz val="9"/>
            <color indexed="81"/>
            <rFont val="굴림"/>
            <family val="3"/>
            <charset val="129"/>
          </rPr>
          <t xml:space="preserve">
27평
31평
43평-116㎡ (162세대)</t>
        </r>
      </text>
    </comment>
    <comment ref="M273" authorId="1" shapeId="0">
      <text>
        <r>
          <rPr>
            <b/>
            <sz val="9"/>
            <color indexed="81"/>
            <rFont val="굴림"/>
            <family val="3"/>
            <charset val="129"/>
          </rPr>
          <t>송천신일</t>
        </r>
        <r>
          <rPr>
            <sz val="9"/>
            <color indexed="81"/>
            <rFont val="굴림"/>
            <family val="3"/>
            <charset val="129"/>
          </rPr>
          <t xml:space="preserve">
25평-59.9㎡ 세대
32평
47평-130㎡ 160세대</t>
        </r>
      </text>
    </comment>
    <comment ref="M274" authorId="5" shapeId="0">
      <text>
        <r>
          <rPr>
            <b/>
            <sz val="9"/>
            <color indexed="81"/>
            <rFont val="굴림"/>
            <family val="3"/>
            <charset val="129"/>
          </rPr>
          <t>대명까치1단지</t>
        </r>
        <r>
          <rPr>
            <sz val="9"/>
            <color indexed="81"/>
            <rFont val="굴림"/>
            <family val="3"/>
            <charset val="129"/>
          </rPr>
          <t xml:space="preserve">
24평-59.85㎡ 세대</t>
        </r>
      </text>
    </comment>
    <comment ref="M275" authorId="4" shapeId="0">
      <text>
        <r>
          <rPr>
            <b/>
            <sz val="9"/>
            <color indexed="81"/>
            <rFont val="굴림"/>
            <family val="3"/>
            <charset val="129"/>
          </rPr>
          <t>효자 대명까치 102동</t>
        </r>
        <r>
          <rPr>
            <sz val="9"/>
            <color indexed="81"/>
            <rFont val="굴림"/>
            <family val="3"/>
            <charset val="129"/>
          </rPr>
          <t xml:space="preserve">
24평(㎡)-59.85㎡ 세대</t>
        </r>
      </text>
    </comment>
    <comment ref="M276" authorId="0" shapeId="0">
      <text>
        <r>
          <rPr>
            <b/>
            <sz val="9"/>
            <color indexed="81"/>
            <rFont val="굴림"/>
            <family val="3"/>
            <charset val="129"/>
          </rPr>
          <t>효성</t>
        </r>
        <r>
          <rPr>
            <sz val="9"/>
            <color indexed="81"/>
            <rFont val="굴림"/>
            <family val="3"/>
            <charset val="129"/>
          </rPr>
          <t xml:space="preserve">
24평-59㎡ 103세대
32평-84㎡ 26세대</t>
        </r>
      </text>
    </comment>
    <comment ref="M277" authorId="1" shapeId="0">
      <text>
        <r>
          <rPr>
            <b/>
            <sz val="9"/>
            <color indexed="81"/>
            <rFont val="굴림"/>
            <family val="3"/>
            <charset val="129"/>
          </rPr>
          <t>동서학 거산황궁 433</t>
        </r>
        <r>
          <rPr>
            <sz val="9"/>
            <color indexed="81"/>
            <rFont val="굴림"/>
            <family val="3"/>
            <charset val="129"/>
          </rPr>
          <t xml:space="preserve">
32평-84㎡ 283세대
36평-102㎡ 30세대
45평-133㎡ 60세대
55평-157㎡ 30세대
66평-192㎡ 30세대</t>
        </r>
      </text>
    </comment>
    <comment ref="M278" authorId="1" shapeId="0">
      <text>
        <r>
          <rPr>
            <b/>
            <sz val="9"/>
            <color indexed="81"/>
            <rFont val="굴림"/>
            <family val="3"/>
            <charset val="129"/>
          </rPr>
          <t>기린봉</t>
        </r>
        <r>
          <rPr>
            <sz val="9"/>
            <color indexed="81"/>
            <rFont val="굴림"/>
            <family val="3"/>
            <charset val="129"/>
          </rPr>
          <t xml:space="preserve">
32평-89㎡ (302세대)</t>
        </r>
      </text>
    </comment>
    <comment ref="M283" authorId="1" shapeId="0">
      <text>
        <r>
          <rPr>
            <b/>
            <sz val="9"/>
            <color indexed="81"/>
            <rFont val="굴림"/>
            <family val="3"/>
            <charset val="129"/>
          </rPr>
          <t>거성근영1차</t>
        </r>
        <r>
          <rPr>
            <sz val="9"/>
            <color indexed="81"/>
            <rFont val="굴림"/>
            <family val="3"/>
            <charset val="129"/>
          </rPr>
          <t xml:space="preserve">
25평-
32평-84.80㎡ 세대
41평-111㎡ 48세대</t>
        </r>
      </text>
    </comment>
    <comment ref="S283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거성건설㈜
대표 강현자</t>
        </r>
      </text>
    </comment>
    <comment ref="T283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거성건설㈜
대표 강현자</t>
        </r>
      </text>
    </comment>
    <comment ref="M284" authorId="1" shapeId="0">
      <text>
        <r>
          <rPr>
            <b/>
            <sz val="9"/>
            <color indexed="81"/>
            <rFont val="굴림"/>
            <family val="3"/>
            <charset val="129"/>
          </rPr>
          <t>동서학 진흥하이츠 285</t>
        </r>
        <r>
          <rPr>
            <sz val="9"/>
            <color indexed="81"/>
            <rFont val="굴림"/>
            <family val="3"/>
            <charset val="129"/>
          </rPr>
          <t xml:space="preserve">
25평(㎡)-㎡ 193세대
30평(㎡)-㎡ 32세대
32평(㎡)-㎡ 80세대
</t>
        </r>
      </text>
    </comment>
    <comment ref="M287" authorId="0" shapeId="0">
      <text>
        <r>
          <rPr>
            <b/>
            <sz val="9"/>
            <color indexed="81"/>
            <rFont val="굴림"/>
            <family val="3"/>
            <charset val="129"/>
          </rPr>
          <t>동신3차 248</t>
        </r>
        <r>
          <rPr>
            <sz val="9"/>
            <color indexed="81"/>
            <rFont val="굴림"/>
            <family val="3"/>
            <charset val="129"/>
          </rPr>
          <t xml:space="preserve">
15평-37㎡ 34세대
24평-59㎡ 68세대
29평-74㎡ 60세대
32평-84㎡ 38세대
44평-120.0㎡ 48세대</t>
        </r>
      </text>
    </comment>
    <comment ref="M289" authorId="0" shapeId="0">
      <text>
        <r>
          <rPr>
            <b/>
            <sz val="9"/>
            <color indexed="81"/>
            <rFont val="굴림"/>
            <family val="3"/>
            <charset val="129"/>
          </rPr>
          <t>상산타운</t>
        </r>
        <r>
          <rPr>
            <sz val="9"/>
            <color indexed="81"/>
            <rFont val="굴림"/>
            <family val="3"/>
            <charset val="129"/>
          </rPr>
          <t xml:space="preserve">
25평-59㎡ 435세대
31평-84㎡ 480세대
38평-108㎡ 240세대</t>
        </r>
      </text>
    </comment>
    <comment ref="M290" authorId="4" shapeId="0">
      <text>
        <r>
          <rPr>
            <b/>
            <sz val="9"/>
            <color indexed="81"/>
            <rFont val="굴림"/>
            <family val="3"/>
            <charset val="129"/>
          </rPr>
          <t>송천시영 360</t>
        </r>
        <r>
          <rPr>
            <sz val="9"/>
            <color indexed="81"/>
            <rFont val="굴림"/>
            <family val="3"/>
            <charset val="129"/>
          </rPr>
          <t xml:space="preserve">
평(㎡)-49.94㎡ 세대 05-4100
평(㎡)-㎡ 세대</t>
        </r>
      </text>
    </comment>
    <comment ref="M292" authorId="0" shapeId="0">
      <text>
        <r>
          <rPr>
            <b/>
            <sz val="9"/>
            <color indexed="81"/>
            <rFont val="굴림"/>
            <family val="3"/>
            <charset val="129"/>
          </rPr>
          <t>호성동아 684</t>
        </r>
        <r>
          <rPr>
            <sz val="9"/>
            <color indexed="81"/>
            <rFont val="굴림"/>
            <family val="3"/>
            <charset val="129"/>
          </rPr>
          <t xml:space="preserve">
25평-59.97㎡ 240세대 05-4900
31평-84㎡ 160세대
32평-84㎡ 224세대
45평-128㎡ 60세대</t>
        </r>
      </text>
    </comment>
    <comment ref="M293" authorId="0" shapeId="0">
      <text>
        <r>
          <rPr>
            <b/>
            <sz val="9"/>
            <color indexed="81"/>
            <rFont val="굴림"/>
            <family val="3"/>
            <charset val="129"/>
          </rPr>
          <t>새한그린파크</t>
        </r>
        <r>
          <rPr>
            <sz val="9"/>
            <color indexed="81"/>
            <rFont val="굴림"/>
            <family val="3"/>
            <charset val="129"/>
          </rPr>
          <t xml:space="preserve">
25평-60㎡ (102세대)
28평-74㎡ (24세대)
32평-84㎡ (48세대)
39평-105㎡ (44세대)</t>
        </r>
      </text>
    </comment>
    <comment ref="M294" authorId="0" shapeId="0">
      <text>
        <r>
          <rPr>
            <b/>
            <sz val="9"/>
            <color indexed="81"/>
            <rFont val="굴림"/>
            <family val="3"/>
            <charset val="129"/>
          </rPr>
          <t>코오롱</t>
        </r>
        <r>
          <rPr>
            <sz val="9"/>
            <color indexed="81"/>
            <rFont val="굴림"/>
            <family val="3"/>
            <charset val="129"/>
          </rPr>
          <t xml:space="preserve">
28평-73㎡ 256세대
32평-84㎡ 718세대
37평-101㎡ 111세대
48평-134㎡ 138세대
66평-188㎡ 36세대</t>
        </r>
      </text>
    </comment>
    <comment ref="M295" authorId="1" shapeId="0">
      <text>
        <r>
          <rPr>
            <b/>
            <sz val="9"/>
            <color indexed="81"/>
            <rFont val="굴림"/>
            <family val="3"/>
            <charset val="129"/>
          </rPr>
          <t>반월동 한강 158</t>
        </r>
        <r>
          <rPr>
            <sz val="9"/>
            <color indexed="81"/>
            <rFont val="굴림"/>
            <family val="3"/>
            <charset val="129"/>
          </rPr>
          <t xml:space="preserve">
24평
평(㎡)-59.94㎡ 세대</t>
        </r>
      </text>
    </comment>
    <comment ref="M296" authorId="1" shapeId="0">
      <text>
        <r>
          <rPr>
            <b/>
            <sz val="9"/>
            <color indexed="81"/>
            <rFont val="굴림"/>
            <family val="3"/>
            <charset val="129"/>
          </rPr>
          <t>두일하나 176</t>
        </r>
        <r>
          <rPr>
            <sz val="9"/>
            <color indexed="81"/>
            <rFont val="굴림"/>
            <family val="3"/>
            <charset val="129"/>
          </rPr>
          <t xml:space="preserve">
22평(㎡)-㎡ 세대
31평(㎡)-㎡ 세대</t>
        </r>
      </text>
    </comment>
    <comment ref="M297" authorId="0" shapeId="0">
      <text>
        <r>
          <rPr>
            <b/>
            <sz val="9"/>
            <color indexed="81"/>
            <rFont val="굴림"/>
            <family val="3"/>
            <charset val="129"/>
          </rPr>
          <t>호성 LG동아 796</t>
        </r>
        <r>
          <rPr>
            <sz val="9"/>
            <color indexed="81"/>
            <rFont val="굴림"/>
            <family val="3"/>
            <charset val="129"/>
          </rPr>
          <t xml:space="preserve">
24평-59.99㎡ 288세대 05-6800
32평-84㎡ 336세대
46평-126㎡ 172세대</t>
        </r>
      </text>
    </comment>
    <comment ref="S298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거성건설㈜
대표 강현자</t>
        </r>
      </text>
    </comment>
    <comment ref="T298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거성건설㈜
대표 강현자</t>
        </r>
      </text>
    </comment>
    <comment ref="M301" authorId="0" shapeId="0">
      <text>
        <r>
          <rPr>
            <b/>
            <sz val="9"/>
            <color indexed="81"/>
            <rFont val="굴림"/>
            <family val="3"/>
            <charset val="129"/>
          </rPr>
          <t>평화주공5단지 838</t>
        </r>
        <r>
          <rPr>
            <sz val="9"/>
            <color indexed="81"/>
            <rFont val="굴림"/>
            <family val="3"/>
            <charset val="129"/>
          </rPr>
          <t xml:space="preserve">
16평-37㎡ 89세대
23평-58.14㎡ 749세대 05-5300</t>
        </r>
      </text>
    </comment>
    <comment ref="M302" authorId="4" shapeId="0">
      <text>
        <r>
          <rPr>
            <b/>
            <sz val="9"/>
            <color indexed="81"/>
            <rFont val="굴림"/>
            <family val="3"/>
            <charset val="129"/>
          </rPr>
          <t>우아 우정신세계 792</t>
        </r>
        <r>
          <rPr>
            <sz val="9"/>
            <color indexed="81"/>
            <rFont val="굴림"/>
            <family val="3"/>
            <charset val="129"/>
          </rPr>
          <t xml:space="preserve">
평(㎡)-59.856㎡ 세대 05-4500
평(㎡)-㎡ 세대</t>
        </r>
      </text>
    </comment>
    <comment ref="M304" authorId="1" shapeId="0">
      <text>
        <r>
          <rPr>
            <b/>
            <sz val="9"/>
            <color indexed="81"/>
            <rFont val="굴림"/>
            <family val="3"/>
            <charset val="129"/>
          </rPr>
          <t>중화산 동신2단지</t>
        </r>
        <r>
          <rPr>
            <sz val="9"/>
            <color indexed="81"/>
            <rFont val="굴림"/>
            <family val="3"/>
            <charset val="129"/>
          </rPr>
          <t xml:space="preserve">
21평-47㎡ (87세대)
23평-51.99㎡ (19세대)
28평-77㎡ (38세대)
31평-84㎡ (38세대)
43평-119㎡ (76세대)</t>
        </r>
      </text>
    </comment>
    <comment ref="M305" authorId="1" shapeId="0">
      <text>
        <r>
          <rPr>
            <b/>
            <sz val="9"/>
            <color indexed="81"/>
            <rFont val="굴림"/>
            <family val="3"/>
            <charset val="129"/>
          </rPr>
          <t>서신비사벌1</t>
        </r>
        <r>
          <rPr>
            <sz val="9"/>
            <color indexed="81"/>
            <rFont val="굴림"/>
            <family val="3"/>
            <charset val="129"/>
          </rPr>
          <t xml:space="preserve">
39평-108.03㎡ 216세대</t>
        </r>
      </text>
    </comment>
    <comment ref="M307" authorId="0" shapeId="0">
      <text>
        <r>
          <rPr>
            <b/>
            <sz val="9"/>
            <color indexed="81"/>
            <rFont val="굴림"/>
            <family val="3"/>
            <charset val="129"/>
          </rPr>
          <t>동국해성</t>
        </r>
        <r>
          <rPr>
            <sz val="9"/>
            <color indexed="81"/>
            <rFont val="굴림"/>
            <family val="3"/>
            <charset val="129"/>
          </rPr>
          <t xml:space="preserve">
24평-59㎡ 271세대
26평-64㎡ 12세대
31평-84㎡ 264세대
37평-101㎡ 36세대
48평-134㎡ 60세대</t>
        </r>
      </text>
    </comment>
    <comment ref="M308" authorId="0" shapeId="0">
      <text>
        <r>
          <rPr>
            <b/>
            <sz val="9"/>
            <color indexed="81"/>
            <rFont val="굴림"/>
            <family val="3"/>
            <charset val="129"/>
          </rPr>
          <t>진북 우성 2102</t>
        </r>
        <r>
          <rPr>
            <sz val="9"/>
            <color indexed="81"/>
            <rFont val="굴림"/>
            <family val="3"/>
            <charset val="129"/>
          </rPr>
          <t xml:space="preserve">
24평-59.78㎡ 884세대
32평-84㎡ 750세대
38평-101㎡ 80세대
48평-134㎡ 240세대
59평-165㎡ 80세대
67평-188㎡ 68세대</t>
        </r>
      </text>
    </comment>
    <comment ref="M309" authorId="0" shapeId="0">
      <text>
        <r>
          <rPr>
            <b/>
            <sz val="9"/>
            <color indexed="81"/>
            <rFont val="굴림"/>
            <family val="3"/>
            <charset val="129"/>
          </rPr>
          <t>신일</t>
        </r>
        <r>
          <rPr>
            <sz val="9"/>
            <color indexed="81"/>
            <rFont val="굴림"/>
            <family val="3"/>
            <charset val="129"/>
          </rPr>
          <t xml:space="preserve">
23평-60㎡ (178세대)
33평-84㎡ (172세대)
48평-129㎡ (72세대)
61평-164㎡ (18세대)</t>
        </r>
      </text>
    </comment>
    <comment ref="M311" authorId="1" shapeId="0">
      <text>
        <r>
          <rPr>
            <b/>
            <sz val="9"/>
            <color indexed="81"/>
            <rFont val="굴림"/>
            <family val="3"/>
            <charset val="129"/>
          </rPr>
          <t>제일비사벌</t>
        </r>
        <r>
          <rPr>
            <sz val="9"/>
            <color indexed="81"/>
            <rFont val="굴림"/>
            <family val="3"/>
            <charset val="129"/>
          </rPr>
          <t xml:space="preserve">
32평-84.78㎡ 세대</t>
        </r>
      </text>
    </comment>
    <comment ref="M312" authorId="1" shapeId="0">
      <text>
        <r>
          <rPr>
            <b/>
            <sz val="9"/>
            <color indexed="81"/>
            <rFont val="굴림"/>
            <family val="3"/>
            <charset val="129"/>
          </rPr>
          <t>두산그랜드</t>
        </r>
        <r>
          <rPr>
            <sz val="9"/>
            <color indexed="81"/>
            <rFont val="굴림"/>
            <family val="3"/>
            <charset val="129"/>
          </rPr>
          <t xml:space="preserve">
25평
31평</t>
        </r>
      </text>
    </comment>
    <comment ref="M313" authorId="1" shapeId="0">
      <text>
        <r>
          <rPr>
            <b/>
            <sz val="9"/>
            <color indexed="81"/>
            <rFont val="굴림"/>
            <family val="3"/>
            <charset val="129"/>
          </rPr>
          <t>남양대명타운</t>
        </r>
        <r>
          <rPr>
            <sz val="9"/>
            <color indexed="81"/>
            <rFont val="굴림"/>
            <family val="3"/>
            <charset val="129"/>
          </rPr>
          <t xml:space="preserve">
32평</t>
        </r>
      </text>
    </comment>
    <comment ref="M314" authorId="1" shapeId="0">
      <text>
        <r>
          <rPr>
            <b/>
            <sz val="9"/>
            <color indexed="81"/>
            <rFont val="굴림"/>
            <family val="3"/>
            <charset val="129"/>
          </rPr>
          <t>신일</t>
        </r>
        <r>
          <rPr>
            <sz val="9"/>
            <color indexed="81"/>
            <rFont val="굴림"/>
            <family val="3"/>
            <charset val="129"/>
          </rPr>
          <t xml:space="preserve">
23평</t>
        </r>
      </text>
    </comment>
    <comment ref="M315" authorId="1" shapeId="0">
      <text>
        <r>
          <rPr>
            <b/>
            <sz val="9"/>
            <color indexed="81"/>
            <rFont val="굴림"/>
            <family val="3"/>
            <charset val="129"/>
          </rPr>
          <t>성원</t>
        </r>
        <r>
          <rPr>
            <sz val="9"/>
            <color indexed="81"/>
            <rFont val="굴림"/>
            <family val="3"/>
            <charset val="129"/>
          </rPr>
          <t xml:space="preserve">
24평</t>
        </r>
      </text>
    </comment>
    <comment ref="M316" authorId="1" shapeId="0">
      <text>
        <r>
          <rPr>
            <b/>
            <sz val="9"/>
            <color indexed="81"/>
            <rFont val="굴림"/>
            <family val="3"/>
            <charset val="129"/>
          </rPr>
          <t>서신 광진 826</t>
        </r>
        <r>
          <rPr>
            <sz val="9"/>
            <color indexed="81"/>
            <rFont val="굴림"/>
            <family val="3"/>
            <charset val="129"/>
          </rPr>
          <t xml:space="preserve">
23평(㎡)-59.98㎡ 세대</t>
        </r>
      </text>
    </comment>
    <comment ref="M317" authorId="1" shapeId="0">
      <text>
        <r>
          <rPr>
            <b/>
            <sz val="9"/>
            <color indexed="81"/>
            <rFont val="굴림"/>
            <family val="3"/>
            <charset val="129"/>
          </rPr>
          <t>동산동 대승 582</t>
        </r>
        <r>
          <rPr>
            <sz val="9"/>
            <color indexed="81"/>
            <rFont val="굴림"/>
            <family val="3"/>
            <charset val="129"/>
          </rPr>
          <t xml:space="preserve">
21평
24평
평(㎡)-59.4㎡ 세대</t>
        </r>
      </text>
    </comment>
    <comment ref="M318" authorId="1" shapeId="0">
      <text>
        <r>
          <rPr>
            <b/>
            <sz val="9"/>
            <color indexed="81"/>
            <rFont val="굴림"/>
            <family val="3"/>
            <charset val="129"/>
          </rPr>
          <t>삼오</t>
        </r>
        <r>
          <rPr>
            <sz val="9"/>
            <color indexed="81"/>
            <rFont val="굴림"/>
            <family val="3"/>
            <charset val="129"/>
          </rPr>
          <t xml:space="preserve">
23평-59㎡ 190세대
32평-84㎡ 204세대
49평-127㎡ 24세대</t>
        </r>
      </text>
    </comment>
    <comment ref="M319" authorId="1" shapeId="0">
      <text>
        <r>
          <rPr>
            <b/>
            <sz val="9"/>
            <color indexed="81"/>
            <rFont val="굴림"/>
            <family val="3"/>
            <charset val="129"/>
          </rPr>
          <t>쌍용</t>
        </r>
        <r>
          <rPr>
            <sz val="9"/>
            <color indexed="81"/>
            <rFont val="굴림"/>
            <family val="3"/>
            <charset val="129"/>
          </rPr>
          <t xml:space="preserve">
25평</t>
        </r>
      </text>
    </comment>
    <comment ref="M321" authorId="0" shapeId="0">
      <text>
        <r>
          <rPr>
            <b/>
            <sz val="9"/>
            <color indexed="81"/>
            <rFont val="굴림"/>
            <family val="3"/>
            <charset val="129"/>
          </rPr>
          <t>현대</t>
        </r>
        <r>
          <rPr>
            <sz val="9"/>
            <color indexed="81"/>
            <rFont val="굴림"/>
            <family val="3"/>
            <charset val="129"/>
          </rPr>
          <t xml:space="preserve">
24평-59㎡ 232세대
29평-75㎡ 116세대
33평-84㎡ 191세대</t>
        </r>
      </text>
    </comment>
    <comment ref="M322" authorId="0" shapeId="0">
      <text>
        <r>
          <rPr>
            <b/>
            <sz val="9"/>
            <color indexed="81"/>
            <rFont val="굴림"/>
            <family val="3"/>
            <charset val="129"/>
          </rPr>
          <t>우미</t>
        </r>
        <r>
          <rPr>
            <sz val="9"/>
            <color indexed="81"/>
            <rFont val="굴림"/>
            <family val="3"/>
            <charset val="129"/>
          </rPr>
          <t xml:space="preserve">
25평-60.0㎡ 603세대</t>
        </r>
      </text>
    </comment>
    <comment ref="M323" authorId="0" shapeId="0">
      <text>
        <r>
          <rPr>
            <b/>
            <sz val="9"/>
            <color indexed="81"/>
            <rFont val="굴림"/>
            <family val="3"/>
            <charset val="129"/>
          </rPr>
          <t>우성근영</t>
        </r>
        <r>
          <rPr>
            <sz val="9"/>
            <color indexed="81"/>
            <rFont val="굴림"/>
            <family val="3"/>
            <charset val="129"/>
          </rPr>
          <t xml:space="preserve">
23평-59㎡ (300세대)
32평-84㎡ (311세대)
48평-134㎡ (40세대)</t>
        </r>
      </text>
    </comment>
    <comment ref="S324" authorId="4" shapeId="0">
      <text>
        <r>
          <rPr>
            <b/>
            <sz val="9"/>
            <color indexed="81"/>
            <rFont val="굴림"/>
            <family val="3"/>
            <charset val="129"/>
          </rPr>
          <t>PJW:</t>
        </r>
        <r>
          <rPr>
            <sz val="9"/>
            <color indexed="81"/>
            <rFont val="굴림"/>
            <family val="3"/>
            <charset val="129"/>
          </rPr>
          <t xml:space="preserve">
동아건설산업㈜
고려산업개발</t>
        </r>
      </text>
    </comment>
    <comment ref="M325" authorId="1" shapeId="0">
      <text>
        <r>
          <rPr>
            <b/>
            <sz val="9"/>
            <color indexed="81"/>
            <rFont val="굴림"/>
            <family val="3"/>
            <charset val="129"/>
          </rPr>
          <t>동아</t>
        </r>
        <r>
          <rPr>
            <sz val="9"/>
            <color indexed="81"/>
            <rFont val="굴림"/>
            <family val="3"/>
            <charset val="129"/>
          </rPr>
          <t xml:space="preserve">
36평-99㎡ (299세대)
49평-134㎡ (120세대)
</t>
        </r>
        <r>
          <rPr>
            <b/>
            <sz val="9"/>
            <color indexed="81"/>
            <rFont val="굴림"/>
            <family val="3"/>
            <charset val="129"/>
          </rPr>
          <t>현대</t>
        </r>
        <r>
          <rPr>
            <sz val="9"/>
            <color indexed="81"/>
            <rFont val="굴림"/>
            <family val="3"/>
            <charset val="129"/>
          </rPr>
          <t xml:space="preserve">
36평-99㎡ (299세대)
49평-134㎡ (120세대)</t>
        </r>
      </text>
    </comment>
    <comment ref="S325" authorId="4" shapeId="0">
      <text>
        <r>
          <rPr>
            <b/>
            <sz val="9"/>
            <color indexed="81"/>
            <rFont val="굴림"/>
            <family val="3"/>
            <charset val="129"/>
          </rPr>
          <t>PJW:</t>
        </r>
        <r>
          <rPr>
            <sz val="9"/>
            <color indexed="81"/>
            <rFont val="굴림"/>
            <family val="3"/>
            <charset val="129"/>
          </rPr>
          <t xml:space="preserve">
동아건설산업㈜
고려산업개발</t>
        </r>
      </text>
    </comment>
    <comment ref="M326" authorId="4" shapeId="0">
      <text>
        <r>
          <rPr>
            <b/>
            <sz val="9"/>
            <color indexed="81"/>
            <rFont val="굴림"/>
            <family val="3"/>
            <charset val="129"/>
          </rPr>
          <t>대성상대 81</t>
        </r>
        <r>
          <rPr>
            <sz val="9"/>
            <color indexed="81"/>
            <rFont val="굴림"/>
            <family val="3"/>
            <charset val="129"/>
          </rPr>
          <t xml:space="preserve">
18평(㎡)-㎡ 81세대
</t>
        </r>
      </text>
    </comment>
    <comment ref="M327" authorId="0" shapeId="0">
      <text>
        <r>
          <rPr>
            <b/>
            <sz val="9"/>
            <color indexed="81"/>
            <rFont val="굴림"/>
            <family val="3"/>
            <charset val="129"/>
          </rPr>
          <t>송천동우림</t>
        </r>
        <r>
          <rPr>
            <sz val="9"/>
            <color indexed="81"/>
            <rFont val="굴림"/>
            <family val="3"/>
            <charset val="129"/>
          </rPr>
          <t xml:space="preserve">
23평-㎡ 198세대
28평-㎡ 20세대
33평-㎡ 159세대
38평-㎡ 40세대</t>
        </r>
      </text>
    </comment>
    <comment ref="M329" authorId="0" shapeId="0">
      <text>
        <r>
          <rPr>
            <b/>
            <sz val="9"/>
            <color indexed="81"/>
            <rFont val="굴림"/>
            <family val="3"/>
            <charset val="129"/>
          </rPr>
          <t>평화한성</t>
        </r>
        <r>
          <rPr>
            <sz val="9"/>
            <color indexed="81"/>
            <rFont val="굴림"/>
            <family val="3"/>
            <charset val="129"/>
          </rPr>
          <t xml:space="preserve">
24평-59㎡ 376세대
30평-77.585㎡ 120세대</t>
        </r>
      </text>
    </comment>
    <comment ref="M330" authorId="1" shapeId="0">
      <text>
        <r>
          <rPr>
            <b/>
            <sz val="9"/>
            <color indexed="81"/>
            <rFont val="굴림"/>
            <family val="3"/>
            <charset val="129"/>
          </rPr>
          <t>명성강변</t>
        </r>
        <r>
          <rPr>
            <sz val="9"/>
            <color indexed="81"/>
            <rFont val="굴림"/>
            <family val="3"/>
            <charset val="129"/>
          </rPr>
          <t xml:space="preserve">
21평
22평
24평
평-58.95㎡ 세대</t>
        </r>
      </text>
    </comment>
    <comment ref="M331" authorId="1" shapeId="0">
      <text>
        <r>
          <rPr>
            <b/>
            <sz val="9"/>
            <color indexed="81"/>
            <rFont val="굴림"/>
            <family val="3"/>
            <charset val="129"/>
          </rPr>
          <t>신일강변</t>
        </r>
        <r>
          <rPr>
            <sz val="9"/>
            <color indexed="81"/>
            <rFont val="굴림"/>
            <family val="3"/>
            <charset val="129"/>
          </rPr>
          <t xml:space="preserve">
23평
32평</t>
        </r>
      </text>
    </comment>
    <comment ref="M332" authorId="1" shapeId="0">
      <text>
        <r>
          <rPr>
            <b/>
            <sz val="9"/>
            <color indexed="81"/>
            <rFont val="굴림"/>
            <family val="3"/>
            <charset val="129"/>
          </rPr>
          <t>남양</t>
        </r>
        <r>
          <rPr>
            <sz val="9"/>
            <color indexed="81"/>
            <rFont val="굴림"/>
            <family val="3"/>
            <charset val="129"/>
          </rPr>
          <t xml:space="preserve">
26평</t>
        </r>
      </text>
    </comment>
    <comment ref="M333" authorId="4" shapeId="0">
      <text>
        <r>
          <rPr>
            <b/>
            <sz val="9"/>
            <color indexed="81"/>
            <rFont val="굴림"/>
            <family val="3"/>
            <charset val="129"/>
          </rPr>
          <t>삼성효자타운 467</t>
        </r>
        <r>
          <rPr>
            <sz val="9"/>
            <color indexed="81"/>
            <rFont val="굴림"/>
            <family val="3"/>
            <charset val="129"/>
          </rPr>
          <t xml:space="preserve">
평(㎡)-60.0㎡ 세대 05-5300</t>
        </r>
      </text>
    </comment>
    <comment ref="M334" authorId="4" shapeId="0">
      <text>
        <r>
          <rPr>
            <b/>
            <sz val="9"/>
            <color indexed="81"/>
            <rFont val="굴림"/>
            <family val="3"/>
            <charset val="129"/>
          </rPr>
          <t>신세계블루타운 252</t>
        </r>
        <r>
          <rPr>
            <sz val="9"/>
            <color indexed="81"/>
            <rFont val="굴림"/>
            <family val="3"/>
            <charset val="129"/>
          </rPr>
          <t xml:space="preserve">
평(㎡)-25.74㎡ 세대
평(㎡)-38.88㎡ 세대
평(㎡)-㎡ 세대</t>
        </r>
      </text>
    </comment>
    <comment ref="M335" authorId="1" shapeId="0">
      <text>
        <r>
          <rPr>
            <b/>
            <sz val="9"/>
            <color indexed="81"/>
            <rFont val="굴림"/>
            <family val="3"/>
            <charset val="129"/>
          </rPr>
          <t>삼천하이츠</t>
        </r>
        <r>
          <rPr>
            <sz val="9"/>
            <color indexed="81"/>
            <rFont val="굴림"/>
            <family val="3"/>
            <charset val="129"/>
          </rPr>
          <t xml:space="preserve">
24평
32평</t>
        </r>
      </text>
    </comment>
    <comment ref="M336" authorId="0" shapeId="0">
      <text>
        <r>
          <rPr>
            <b/>
            <sz val="9"/>
            <color indexed="81"/>
            <rFont val="굴림"/>
            <family val="3"/>
            <charset val="129"/>
          </rPr>
          <t>효자한강</t>
        </r>
        <r>
          <rPr>
            <sz val="9"/>
            <color indexed="81"/>
            <rFont val="굴림"/>
            <family val="3"/>
            <charset val="129"/>
          </rPr>
          <t xml:space="preserve">
19평-49㎡ 50세대
22평-59㎡ 448세대</t>
        </r>
      </text>
    </comment>
    <comment ref="M337" authorId="5" shapeId="0">
      <text>
        <r>
          <rPr>
            <b/>
            <sz val="9"/>
            <color indexed="81"/>
            <rFont val="굴림"/>
            <family val="3"/>
            <charset val="129"/>
          </rPr>
          <t>송천2차 현대 585</t>
        </r>
        <r>
          <rPr>
            <sz val="9"/>
            <color indexed="81"/>
            <rFont val="굴림"/>
            <family val="3"/>
            <charset val="129"/>
          </rPr>
          <t xml:space="preserve">
24평(80.244㎡)-59.970㎡ 262세대
29평(96.646㎡)-75.120㎡ 108세대
32평(107.315㎡)-84.960㎡ 215세대</t>
        </r>
      </text>
    </comment>
    <comment ref="M338" authorId="1" shapeId="0">
      <text>
        <r>
          <rPr>
            <b/>
            <sz val="9"/>
            <color indexed="81"/>
            <rFont val="굴림"/>
            <family val="3"/>
            <charset val="129"/>
          </rPr>
          <t>대왕장미</t>
        </r>
        <r>
          <rPr>
            <sz val="9"/>
            <color indexed="81"/>
            <rFont val="굴림"/>
            <family val="3"/>
            <charset val="129"/>
          </rPr>
          <t xml:space="preserve">
24평
32평</t>
        </r>
      </text>
    </comment>
    <comment ref="M339" authorId="0" shapeId="0">
      <text>
        <r>
          <rPr>
            <b/>
            <sz val="9"/>
            <color indexed="81"/>
            <rFont val="굴림"/>
            <family val="3"/>
            <charset val="129"/>
          </rPr>
          <t>호성주공1단지(임대)</t>
        </r>
        <r>
          <rPr>
            <sz val="9"/>
            <color indexed="81"/>
            <rFont val="굴림"/>
            <family val="3"/>
            <charset val="129"/>
          </rPr>
          <t xml:space="preserve">
18평-㎡ 178세대
22평-㎡ 267세대</t>
        </r>
      </text>
    </comment>
    <comment ref="M341" authorId="0" shapeId="0">
      <text>
        <r>
          <rPr>
            <b/>
            <sz val="9"/>
            <color indexed="81"/>
            <rFont val="굴림"/>
            <family val="3"/>
            <charset val="129"/>
          </rPr>
          <t>일성</t>
        </r>
        <r>
          <rPr>
            <sz val="9"/>
            <color indexed="81"/>
            <rFont val="굴림"/>
            <family val="3"/>
            <charset val="129"/>
          </rPr>
          <t xml:space="preserve">
24평-59㎡ 238세대
28평-72㎡ 70세대
32평-84㎡ 180세대</t>
        </r>
      </text>
    </comment>
    <comment ref="M342" authorId="0" shapeId="0">
      <text>
        <r>
          <rPr>
            <b/>
            <sz val="9"/>
            <color indexed="81"/>
            <rFont val="굴림"/>
            <family val="3"/>
            <charset val="129"/>
          </rPr>
          <t>호성주공2단지</t>
        </r>
        <r>
          <rPr>
            <sz val="9"/>
            <color indexed="81"/>
            <rFont val="굴림"/>
            <family val="3"/>
            <charset val="129"/>
          </rPr>
          <t xml:space="preserve">
16평-39㎡ 134세대
20평-49㎡ 160세대
23평-59㎡ 272세대
24평-60㎡ 900세대</t>
        </r>
      </text>
    </comment>
    <comment ref="M343" authorId="0" shapeId="0">
      <text>
        <r>
          <rPr>
            <b/>
            <sz val="9"/>
            <color indexed="81"/>
            <rFont val="굴림"/>
            <family val="3"/>
            <charset val="129"/>
          </rPr>
          <t>롯데2차</t>
        </r>
        <r>
          <rPr>
            <sz val="9"/>
            <color indexed="81"/>
            <rFont val="굴림"/>
            <family val="3"/>
            <charset val="129"/>
          </rPr>
          <t xml:space="preserve">
23평-㎡ 세대
31평-㎡ 세대</t>
        </r>
      </text>
    </comment>
    <comment ref="M344" authorId="1" shapeId="0">
      <text>
        <r>
          <rPr>
            <b/>
            <sz val="9"/>
            <color indexed="81"/>
            <rFont val="굴림"/>
            <family val="3"/>
            <charset val="129"/>
          </rPr>
          <t>쌍용1단지</t>
        </r>
        <r>
          <rPr>
            <sz val="9"/>
            <color indexed="81"/>
            <rFont val="굴림"/>
            <family val="3"/>
            <charset val="129"/>
          </rPr>
          <t xml:space="preserve">
23평
33평
45평-114㎡ (32세대)</t>
        </r>
      </text>
    </comment>
    <comment ref="M345" authorId="0" shapeId="0">
      <text>
        <r>
          <rPr>
            <b/>
            <sz val="9"/>
            <color indexed="81"/>
            <rFont val="굴림"/>
            <family val="3"/>
            <charset val="129"/>
          </rPr>
          <t>아중2지구 제일 464</t>
        </r>
        <r>
          <rPr>
            <sz val="9"/>
            <color indexed="81"/>
            <rFont val="굴림"/>
            <family val="3"/>
            <charset val="129"/>
          </rPr>
          <t xml:space="preserve">
31.2평(103.153㎡)-84.915㎡ 240세대
31.2평(103.184㎡)-84.95㎡ 224세대</t>
        </r>
      </text>
    </comment>
    <comment ref="M346" authorId="1" shapeId="0">
      <text>
        <r>
          <rPr>
            <b/>
            <sz val="9"/>
            <color indexed="81"/>
            <rFont val="굴림"/>
            <family val="3"/>
            <charset val="129"/>
          </rPr>
          <t>영창드림</t>
        </r>
        <r>
          <rPr>
            <sz val="9"/>
            <color indexed="81"/>
            <rFont val="굴림"/>
            <family val="3"/>
            <charset val="129"/>
          </rPr>
          <t xml:space="preserve">
24평
33평
36평-99㎡ (26세대)
42평-114㎡ (26세대)</t>
        </r>
      </text>
    </comment>
    <comment ref="M347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아중현대 1153 
</t>
        </r>
        <r>
          <rPr>
            <sz val="9"/>
            <color indexed="81"/>
            <rFont val="굴림"/>
            <family val="3"/>
            <charset val="129"/>
          </rPr>
          <t xml:space="preserve">1996.1. . 1회분양 9개동 647세대
1996.3.8 2회분양 7개동 506세대
30.9평(102.322㎡)-84.96㎡ 649세대(411, 238)
36.3평(120.328㎡)-99.91㎡ 세대(0, 30)
36.4평(120.356㎡)-99.935㎡ 세대(60, 88)
41.8평(138.428㎡)-114.94㎡ 148세대(58, 90)
49.0평(162.095㎡)-134.59㎡ 178세대(118, 60)
</t>
        </r>
      </text>
    </comment>
    <comment ref="M348" authorId="5" shapeId="0">
      <text>
        <r>
          <rPr>
            <b/>
            <sz val="9"/>
            <color indexed="81"/>
            <rFont val="굴림"/>
            <family val="3"/>
            <charset val="129"/>
          </rPr>
          <t>대창하이빌</t>
        </r>
        <r>
          <rPr>
            <sz val="9"/>
            <color indexed="81"/>
            <rFont val="굴림"/>
            <family val="3"/>
            <charset val="129"/>
          </rPr>
          <t xml:space="preserve">
평-28.71㎡ 833세대</t>
        </r>
      </text>
    </comment>
    <comment ref="M349" authorId="1" shapeId="0">
      <text>
        <r>
          <rPr>
            <b/>
            <sz val="9"/>
            <color indexed="81"/>
            <rFont val="굴림"/>
            <family val="3"/>
            <charset val="129"/>
          </rPr>
          <t>광진선수촌</t>
        </r>
        <r>
          <rPr>
            <sz val="9"/>
            <color indexed="81"/>
            <rFont val="굴림"/>
            <family val="3"/>
            <charset val="129"/>
          </rPr>
          <t xml:space="preserve">
32평</t>
        </r>
      </text>
    </comment>
    <comment ref="M350" authorId="0" shapeId="0">
      <text>
        <r>
          <rPr>
            <b/>
            <sz val="9"/>
            <color indexed="81"/>
            <rFont val="굴림"/>
            <family val="3"/>
            <charset val="129"/>
          </rPr>
          <t>현대2차</t>
        </r>
        <r>
          <rPr>
            <sz val="9"/>
            <color indexed="81"/>
            <rFont val="굴림"/>
            <family val="3"/>
            <charset val="129"/>
          </rPr>
          <t xml:space="preserve">
24평-59㎡ (20세대)
32평-84㎡ (108세대)
49평-138㎡ (36세대)</t>
        </r>
      </text>
    </comment>
    <comment ref="M351" authorId="1" shapeId="0">
      <text>
        <r>
          <rPr>
            <b/>
            <sz val="9"/>
            <color indexed="81"/>
            <rFont val="굴림"/>
            <family val="3"/>
            <charset val="129"/>
          </rPr>
          <t>아중대우 870</t>
        </r>
        <r>
          <rPr>
            <sz val="9"/>
            <color indexed="81"/>
            <rFont val="굴림"/>
            <family val="3"/>
            <charset val="129"/>
          </rPr>
          <t xml:space="preserve">
31.5평(104.336㎡)-84.71㎡ 538세대 81,379
36.1평(119.484㎡)-84.84㎡ 266세대 83,481
36.6평(121.314㎡)-84.97㎡ 66세대 84,488</t>
        </r>
      </text>
    </comment>
    <comment ref="M352" authorId="1" shapeId="0">
      <text>
        <r>
          <rPr>
            <b/>
            <sz val="9"/>
            <color indexed="81"/>
            <rFont val="굴림"/>
            <family val="3"/>
            <charset val="129"/>
          </rPr>
          <t>안행현대</t>
        </r>
        <r>
          <rPr>
            <sz val="9"/>
            <color indexed="81"/>
            <rFont val="굴림"/>
            <family val="3"/>
            <charset val="129"/>
          </rPr>
          <t xml:space="preserve">
31.1평(㎡)-전용 84.96㎡ (233세대) 86,500
42.0평(㎡)-전용 114.94㎡ (19세대) 120,000
49.2평(㎡)-전용 134.59㎡ (44세대) 140,600</t>
        </r>
      </text>
    </comment>
    <comment ref="M353" authorId="1" shapeId="0">
      <text>
        <r>
          <rPr>
            <b/>
            <sz val="9"/>
            <color indexed="81"/>
            <rFont val="굴림"/>
            <family val="3"/>
            <charset val="129"/>
          </rPr>
          <t>금호청솔</t>
        </r>
        <r>
          <rPr>
            <sz val="9"/>
            <color indexed="81"/>
            <rFont val="굴림"/>
            <family val="3"/>
            <charset val="129"/>
          </rPr>
          <t xml:space="preserve">
32평(106.076㎡)-84.643㎡ 252세대 83000
39.8평(131.761㎡)-105㎡ 48세대 114000
51.4평(170.013㎡)-138.78㎡ 49세대 148000</t>
        </r>
      </text>
    </comment>
    <comment ref="M354" authorId="1" shapeId="0">
      <text>
        <r>
          <rPr>
            <b/>
            <sz val="9"/>
            <color indexed="81"/>
            <rFont val="굴림"/>
            <family val="3"/>
            <charset val="129"/>
          </rPr>
          <t>여의동 동국 360</t>
        </r>
        <r>
          <rPr>
            <sz val="9"/>
            <color indexed="81"/>
            <rFont val="굴림"/>
            <family val="3"/>
            <charset val="129"/>
          </rPr>
          <t xml:space="preserve">
24.6평(81.5㎡)-59.74㎡ 125세대
25.1평(83.11㎡)-59.74㎡ 50세대
32.6평(107.96㎡)-84.87㎡ 133세대
39.8평(131.9㎡)-107.64㎡ 26세대
46.7평(154.7㎡)-128.16㎡ 26세대</t>
        </r>
      </text>
    </comment>
    <comment ref="M355" authorId="0" shapeId="0">
      <text>
        <r>
          <rPr>
            <b/>
            <sz val="9"/>
            <color indexed="81"/>
            <rFont val="굴림"/>
            <family val="3"/>
            <charset val="129"/>
          </rPr>
          <t>평화동신 1,2차</t>
        </r>
        <r>
          <rPr>
            <sz val="9"/>
            <color indexed="81"/>
            <rFont val="굴림"/>
            <family val="3"/>
            <charset val="129"/>
          </rPr>
          <t xml:space="preserve">
23평-59.58㎡ 840세대 05-5600
29평-75㎡ 200세대
32평-84.78㎡ 440세대 05-9500
43평-119㎡ 78세대</t>
        </r>
      </text>
    </comment>
    <comment ref="M356" authorId="1" shapeId="0">
      <text>
        <r>
          <rPr>
            <b/>
            <sz val="9"/>
            <color indexed="81"/>
            <rFont val="굴림"/>
            <family val="3"/>
            <charset val="129"/>
          </rPr>
          <t>서신LG 294</t>
        </r>
        <r>
          <rPr>
            <sz val="9"/>
            <color indexed="81"/>
            <rFont val="굴림"/>
            <family val="3"/>
            <charset val="129"/>
          </rPr>
          <t xml:space="preserve">
39펑(㎡)-109.036㎡ (246세대) 111,019
53평(㎡)-144.36㎡ (48세대) 150,228</t>
        </r>
      </text>
    </comment>
    <comment ref="M357" authorId="1" shapeId="0">
      <text>
        <r>
          <rPr>
            <b/>
            <sz val="9"/>
            <color indexed="81"/>
            <rFont val="굴림"/>
            <family val="3"/>
            <charset val="129"/>
          </rPr>
          <t>서신대우 208</t>
        </r>
        <r>
          <rPr>
            <sz val="9"/>
            <color indexed="81"/>
            <rFont val="굴림"/>
            <family val="3"/>
            <charset val="129"/>
          </rPr>
          <t xml:space="preserve">
37평(122.552㎡)-99.06㎡(118세대) 105298
47.7평(157.943㎡)-134.64㎡ (90세대) 136629</t>
        </r>
      </text>
    </comment>
    <comment ref="M358" authorId="1" shapeId="0">
      <text>
        <r>
          <rPr>
            <b/>
            <sz val="9"/>
            <color indexed="81"/>
            <rFont val="굴림"/>
            <family val="3"/>
            <charset val="129"/>
          </rPr>
          <t>대승푸른맨션</t>
        </r>
        <r>
          <rPr>
            <sz val="9"/>
            <color indexed="81"/>
            <rFont val="굴림"/>
            <family val="3"/>
            <charset val="129"/>
          </rPr>
          <t xml:space="preserve">
24평-60㎡ (121세대)
32평-84㎡ (102세대)</t>
        </r>
      </text>
    </comment>
    <comment ref="M359" authorId="1" shapeId="0">
      <text>
        <r>
          <rPr>
            <b/>
            <sz val="9"/>
            <color indexed="81"/>
            <rFont val="굴림"/>
            <family val="3"/>
            <charset val="129"/>
          </rPr>
          <t>광진맨션1차</t>
        </r>
        <r>
          <rPr>
            <sz val="9"/>
            <color indexed="81"/>
            <rFont val="굴림"/>
            <family val="3"/>
            <charset val="129"/>
          </rPr>
          <t xml:space="preserve">
31평-
48평-137㎡ (52세대)
55평-157.02㎡ (50세대)</t>
        </r>
      </text>
    </comment>
    <comment ref="M360" authorId="0" shapeId="0">
      <text>
        <r>
          <rPr>
            <b/>
            <sz val="9"/>
            <color indexed="81"/>
            <rFont val="굴림"/>
            <family val="3"/>
            <charset val="129"/>
          </rPr>
          <t>성원맨션</t>
        </r>
        <r>
          <rPr>
            <sz val="9"/>
            <color indexed="81"/>
            <rFont val="굴림"/>
            <family val="3"/>
            <charset val="129"/>
          </rPr>
          <t xml:space="preserve">
22평-56㎡ 85세대
31평-83㎡ 74세대
32평-84㎡ 9세대
43평-114㎡ 57세대
50평-132㎡ 10세대</t>
        </r>
      </text>
    </comment>
    <comment ref="M362" authorId="1" shapeId="0">
      <text>
        <r>
          <rPr>
            <b/>
            <sz val="9"/>
            <color indexed="81"/>
            <rFont val="굴림"/>
            <family val="3"/>
            <charset val="129"/>
          </rPr>
          <t>중흥</t>
        </r>
        <r>
          <rPr>
            <sz val="9"/>
            <color indexed="81"/>
            <rFont val="굴림"/>
            <family val="3"/>
            <charset val="129"/>
          </rPr>
          <t xml:space="preserve">
23평</t>
        </r>
      </text>
    </comment>
    <comment ref="M363" authorId="0" shapeId="0">
      <text>
        <r>
          <rPr>
            <b/>
            <sz val="9"/>
            <color indexed="81"/>
            <rFont val="굴림"/>
            <family val="3"/>
            <charset val="129"/>
          </rPr>
          <t>송천2차쌍용 312 (일반 282, 특별30)</t>
        </r>
        <r>
          <rPr>
            <sz val="9"/>
            <color indexed="81"/>
            <rFont val="굴림"/>
            <family val="3"/>
            <charset val="129"/>
          </rPr>
          <t xml:space="preserve">
28.9평(95.7802㎡)-76.81㎡ 168세대(152, 16)
32.3평(106.8676㎡)-84.97㎡ 144세대(130, 14) 05-10700</t>
        </r>
      </text>
    </comment>
    <comment ref="M365" authorId="1" shapeId="0">
      <text>
        <r>
          <rPr>
            <b/>
            <sz val="9"/>
            <color indexed="81"/>
            <rFont val="굴림"/>
            <family val="3"/>
            <charset val="129"/>
          </rPr>
          <t>송천 현대3차 915</t>
        </r>
        <r>
          <rPr>
            <sz val="9"/>
            <color indexed="81"/>
            <rFont val="굴림"/>
            <family val="3"/>
            <charset val="129"/>
          </rPr>
          <t xml:space="preserve">
23.6평(78.229㎡)-59.97㎡ 372세대
32.3평(106.994㎡)-84.97㎡ 438세대
47.9평(158.453㎡)-134.7㎡ 105세대 05-18500</t>
        </r>
      </text>
    </comment>
    <comment ref="M366" authorId="1" shapeId="0">
      <text>
        <r>
          <rPr>
            <b/>
            <sz val="9"/>
            <color indexed="81"/>
            <rFont val="굴림"/>
            <family val="3"/>
            <charset val="129"/>
          </rPr>
          <t>고랑동 명성임대 297</t>
        </r>
        <r>
          <rPr>
            <sz val="9"/>
            <color indexed="81"/>
            <rFont val="굴림"/>
            <family val="3"/>
            <charset val="129"/>
          </rPr>
          <t xml:space="preserve">
24.3평(80.5582㎡)-59.85㎡ 110세대
24.4평(80.5585㎡)-59.85㎡ 1세대
21.8평(72.1994㎡)-53.64㎡ 72세대
22.5평(74.6223㎡)-55.44㎡ 39세대
15.2평(50.273㎡)-37.35㎡ 45세대
15.9평(52.6958㎡)-39.15㎡ 30세대</t>
        </r>
      </text>
    </comment>
    <comment ref="M367" authorId="5" shapeId="0">
      <text>
        <r>
          <rPr>
            <b/>
            <sz val="9"/>
            <color indexed="81"/>
            <rFont val="굴림"/>
            <family val="3"/>
            <charset val="129"/>
          </rPr>
          <t>아중롯데 540</t>
        </r>
        <r>
          <rPr>
            <sz val="9"/>
            <color indexed="81"/>
            <rFont val="굴림"/>
            <family val="3"/>
            <charset val="129"/>
          </rPr>
          <t xml:space="preserve">
28.3평(93.86㎡)-74.18㎡ 9세대
31.68평(104.74㎡)-84.69㎡ 180세대
32.4평(107.35㎡)-84.84㎡ 351세대 05-10000</t>
        </r>
      </text>
    </comment>
    <comment ref="M369" authorId="1" shapeId="0">
      <text>
        <r>
          <rPr>
            <b/>
            <sz val="9"/>
            <color indexed="81"/>
            <rFont val="굴림"/>
            <family val="3"/>
            <charset val="129"/>
          </rPr>
          <t>우성삼천2차</t>
        </r>
        <r>
          <rPr>
            <sz val="9"/>
            <color indexed="81"/>
            <rFont val="굴림"/>
            <family val="3"/>
            <charset val="129"/>
          </rPr>
          <t xml:space="preserve">
23평</t>
        </r>
      </text>
    </comment>
    <comment ref="M370" authorId="1" shapeId="0">
      <text>
        <r>
          <rPr>
            <b/>
            <sz val="9"/>
            <color indexed="81"/>
            <rFont val="굴림"/>
            <family val="3"/>
            <charset val="129"/>
          </rPr>
          <t>서신2차동아</t>
        </r>
        <r>
          <rPr>
            <sz val="9"/>
            <color indexed="81"/>
            <rFont val="굴림"/>
            <family val="3"/>
            <charset val="129"/>
          </rPr>
          <t xml:space="preserve">
36평         (90세대)
47평-134㎡ (207세대)</t>
        </r>
      </text>
    </comment>
    <comment ref="M371" authorId="1" shapeId="0">
      <text>
        <r>
          <rPr>
            <b/>
            <sz val="9"/>
            <color indexed="81"/>
            <rFont val="굴림"/>
            <family val="3"/>
            <charset val="129"/>
          </rPr>
          <t>송천4차 현대 180</t>
        </r>
        <r>
          <rPr>
            <sz val="9"/>
            <color indexed="81"/>
            <rFont val="굴림"/>
            <family val="3"/>
            <charset val="129"/>
          </rPr>
          <t xml:space="preserve">
30.6평(101.431㎡)-84.68㎡ 3세대
36.2평(119.757㎡)-99.98㎡ 129세대
48.8평(161.453㎡)-134.79㎡ 24세대
64.7평(214.061㎡)-178.71㎡ 24세대
</t>
        </r>
      </text>
    </comment>
    <comment ref="M372" authorId="4" shapeId="0">
      <text>
        <r>
          <rPr>
            <b/>
            <sz val="9"/>
            <color indexed="81"/>
            <rFont val="굴림"/>
            <family val="3"/>
            <charset val="129"/>
          </rPr>
          <t>송천주공 1단지 1992</t>
        </r>
        <r>
          <rPr>
            <sz val="9"/>
            <color indexed="81"/>
            <rFont val="굴림"/>
            <family val="3"/>
            <charset val="129"/>
          </rPr>
          <t xml:space="preserve">
평(㎡)-59.99㎡ 세대</t>
        </r>
      </text>
    </comment>
    <comment ref="M373" authorId="1" shapeId="0">
      <text>
        <r>
          <rPr>
            <b/>
            <sz val="9"/>
            <color indexed="81"/>
            <rFont val="굴림"/>
            <family val="3"/>
            <charset val="129"/>
          </rPr>
          <t>남양</t>
        </r>
        <r>
          <rPr>
            <sz val="9"/>
            <color indexed="81"/>
            <rFont val="굴림"/>
            <family val="3"/>
            <charset val="129"/>
          </rPr>
          <t xml:space="preserve">
23평</t>
        </r>
      </text>
    </comment>
    <comment ref="M374" authorId="5" shapeId="0">
      <text>
        <r>
          <rPr>
            <b/>
            <sz val="9"/>
            <color indexed="81"/>
            <rFont val="굴림"/>
            <family val="3"/>
            <charset val="129"/>
          </rPr>
          <t>우아동 효성임대 99</t>
        </r>
        <r>
          <rPr>
            <sz val="9"/>
            <color indexed="81"/>
            <rFont val="굴림"/>
            <family val="3"/>
            <charset val="129"/>
          </rPr>
          <t xml:space="preserve">
12.9평(42.7199㎡)-30.49㎡ 95세대
14.7평(48.6466㎡)-34.72㎡ 4세대</t>
        </r>
      </text>
    </comment>
    <comment ref="M375" authorId="0" shapeId="0">
      <text>
        <r>
          <rPr>
            <b/>
            <sz val="9"/>
            <color indexed="81"/>
            <rFont val="굴림"/>
            <family val="3"/>
            <charset val="129"/>
          </rPr>
          <t>현대1차</t>
        </r>
        <r>
          <rPr>
            <sz val="9"/>
            <color indexed="81"/>
            <rFont val="굴림"/>
            <family val="3"/>
            <charset val="129"/>
          </rPr>
          <t xml:space="preserve">
24평-59㎡ (38세대)
32평-84㎡ (202세대)
41평-114㎡ (51세대)
49평-138㎡ (32세대)</t>
        </r>
      </text>
    </comment>
    <comment ref="M376" authorId="5" shapeId="0">
      <text>
        <r>
          <rPr>
            <b/>
            <sz val="9"/>
            <color indexed="81"/>
            <rFont val="굴림"/>
            <family val="3"/>
            <charset val="129"/>
          </rPr>
          <t>팔복동 남양임대 659</t>
        </r>
        <r>
          <rPr>
            <sz val="9"/>
            <color indexed="81"/>
            <rFont val="굴림"/>
            <family val="3"/>
            <charset val="129"/>
          </rPr>
          <t xml:space="preserve">
23.4평(77.5297㎡)-59.9625㎡ 288세대
21.4평(70.8883㎡)-49.5㎡ 180세대
17.1평(56.5702㎡)-37.8㎡ 191세대</t>
        </r>
      </text>
    </comment>
    <comment ref="M377" authorId="0" shapeId="0">
      <text>
        <r>
          <rPr>
            <b/>
            <sz val="9"/>
            <color indexed="81"/>
            <rFont val="굴림"/>
            <family val="3"/>
            <charset val="129"/>
          </rPr>
          <t>서곡현대 323</t>
        </r>
        <r>
          <rPr>
            <sz val="9"/>
            <color indexed="81"/>
            <rFont val="굴림"/>
            <family val="3"/>
            <charset val="129"/>
          </rPr>
          <t xml:space="preserve">
36평-99.98㎡ 167세대
49평-134㎡ 156세대</t>
        </r>
      </text>
    </comment>
    <comment ref="M378" authorId="5" shapeId="0">
      <text>
        <r>
          <rPr>
            <b/>
            <sz val="9"/>
            <color indexed="81"/>
            <rFont val="굴림"/>
            <family val="3"/>
            <charset val="129"/>
          </rPr>
          <t>팔복동 세원임대 99</t>
        </r>
        <r>
          <rPr>
            <sz val="9"/>
            <color indexed="81"/>
            <rFont val="굴림"/>
            <family val="3"/>
            <charset val="129"/>
          </rPr>
          <t xml:space="preserve">
11.9평(39.6355㎡)-28.65㎡ 56세대
17.4평(57.6064㎡)-41.64㎡ 43세대(42, 1)</t>
        </r>
      </text>
    </comment>
    <comment ref="M379" authorId="1" shapeId="0">
      <text>
        <r>
          <rPr>
            <b/>
            <sz val="9"/>
            <color indexed="81"/>
            <rFont val="굴림"/>
            <family val="3"/>
            <charset val="129"/>
          </rPr>
          <t>동아3차</t>
        </r>
        <r>
          <rPr>
            <sz val="9"/>
            <color indexed="81"/>
            <rFont val="굴림"/>
            <family val="3"/>
            <charset val="129"/>
          </rPr>
          <t xml:space="preserve">
23평</t>
        </r>
      </text>
    </comment>
    <comment ref="M380" authorId="5" shapeId="0">
      <text>
        <r>
          <rPr>
            <b/>
            <sz val="9"/>
            <color indexed="81"/>
            <rFont val="굴림"/>
            <family val="3"/>
            <charset val="129"/>
          </rPr>
          <t>아중 아남 240</t>
        </r>
        <r>
          <rPr>
            <sz val="9"/>
            <color indexed="81"/>
            <rFont val="굴림"/>
            <family val="3"/>
            <charset val="129"/>
          </rPr>
          <t xml:space="preserve">
26.4평(87.42㎡)-70.34㎡ 8세대
29.9평(98.865㎡)-79.55㎡ 30세대
31.9평(105.54㎡)-84.92㎡ 202세대</t>
        </r>
      </text>
    </comment>
    <comment ref="M381" authorId="5" shapeId="0">
      <text>
        <r>
          <rPr>
            <b/>
            <sz val="9"/>
            <color indexed="81"/>
            <rFont val="굴림"/>
            <family val="3"/>
            <charset val="129"/>
          </rPr>
          <t>아중부영1차임대 934 (특별 93)</t>
        </r>
        <r>
          <rPr>
            <sz val="9"/>
            <color indexed="81"/>
            <rFont val="굴림"/>
            <family val="3"/>
            <charset val="129"/>
          </rPr>
          <t xml:space="preserve">
21.0평(69.5906㎡)-49.83㎡ 934세대
</t>
        </r>
      </text>
    </comment>
    <comment ref="M383" authorId="5" shapeId="0">
      <text>
        <r>
          <rPr>
            <b/>
            <sz val="9"/>
            <color indexed="81"/>
            <rFont val="굴림"/>
            <family val="3"/>
            <charset val="129"/>
          </rPr>
          <t>아중부영3차임대 618 (특별61)</t>
        </r>
        <r>
          <rPr>
            <sz val="9"/>
            <color indexed="81"/>
            <rFont val="굴림"/>
            <family val="3"/>
            <charset val="129"/>
          </rPr>
          <t xml:space="preserve">
20.7평(68.5271㎡)-49.9614㎡ 328세대(32)
24.6평(81.5882㎡)-59.4720㎡ 290세대(29)
</t>
        </r>
      </text>
    </comment>
    <comment ref="M384" authorId="4" shapeId="0">
      <text>
        <r>
          <rPr>
            <b/>
            <sz val="9"/>
            <color indexed="81"/>
            <rFont val="굴림"/>
            <family val="3"/>
            <charset val="129"/>
          </rPr>
          <t>서곡두산 535</t>
        </r>
        <r>
          <rPr>
            <sz val="9"/>
            <color indexed="81"/>
            <rFont val="굴림"/>
            <family val="3"/>
            <charset val="129"/>
          </rPr>
          <t xml:space="preserve">
평(㎡)-84.9㎡ 세대 05-13000
평(㎡)-㎡ 세대</t>
        </r>
      </text>
    </comment>
    <comment ref="M385" authorId="1" shapeId="0">
      <text>
        <r>
          <rPr>
            <b/>
            <sz val="9"/>
            <color indexed="81"/>
            <rFont val="굴림"/>
            <family val="3"/>
            <charset val="129"/>
          </rPr>
          <t>동아</t>
        </r>
        <r>
          <rPr>
            <sz val="9"/>
            <color indexed="81"/>
            <rFont val="굴림"/>
            <family val="3"/>
            <charset val="129"/>
          </rPr>
          <t xml:space="preserve">
31평
32평
37평
45평-124㎡ (68세대)</t>
        </r>
      </text>
    </comment>
    <comment ref="M386" authorId="1" shapeId="0">
      <text>
        <r>
          <rPr>
            <b/>
            <sz val="9"/>
            <color indexed="81"/>
            <rFont val="굴림"/>
            <family val="3"/>
            <charset val="129"/>
          </rPr>
          <t>송천 제일 272</t>
        </r>
        <r>
          <rPr>
            <sz val="9"/>
            <color indexed="81"/>
            <rFont val="굴림"/>
            <family val="3"/>
            <charset val="129"/>
          </rPr>
          <t xml:space="preserve">
32.0평(105.852㎡)-84.969㎡ 134세대
37.4평(123.8674㎡)-99.84㎡ 87세대
49.1평(162.3407㎡)-134.97㎡ 51세대</t>
        </r>
      </text>
    </comment>
    <comment ref="M387" authorId="1" shapeId="0">
      <text>
        <r>
          <rPr>
            <b/>
            <sz val="9"/>
            <color indexed="81"/>
            <rFont val="굴림"/>
            <family val="3"/>
            <charset val="129"/>
          </rPr>
          <t>대창</t>
        </r>
        <r>
          <rPr>
            <sz val="9"/>
            <color indexed="81"/>
            <rFont val="굴림"/>
            <family val="3"/>
            <charset val="129"/>
          </rPr>
          <t xml:space="preserve">
32평(106.917㎡)-84.59㎡ 세대
32평(107.384㎡)-84.96㎡ 세대</t>
        </r>
      </text>
    </comment>
    <comment ref="M389" authorId="5" shapeId="0">
      <text>
        <r>
          <rPr>
            <b/>
            <sz val="9"/>
            <color indexed="81"/>
            <rFont val="굴림"/>
            <family val="3"/>
            <charset val="129"/>
          </rPr>
          <t>아중부영5차임대 960 (특별95)</t>
        </r>
        <r>
          <rPr>
            <sz val="9"/>
            <color indexed="81"/>
            <rFont val="굴림"/>
            <family val="3"/>
            <charset val="129"/>
          </rPr>
          <t xml:space="preserve">
20.7평(68.7227㎡)-49.95㎡ 495세대 (49)
24.7평(81.8206㎡)-59.47㎡ 465세대 (46)
</t>
        </r>
      </text>
    </comment>
    <comment ref="M390" authorId="0" shapeId="0">
      <text>
        <r>
          <rPr>
            <b/>
            <sz val="9"/>
            <color indexed="81"/>
            <rFont val="굴림"/>
            <family val="3"/>
            <charset val="129"/>
          </rPr>
          <t>서곡LG</t>
        </r>
        <r>
          <rPr>
            <sz val="9"/>
            <color indexed="81"/>
            <rFont val="굴림"/>
            <family val="3"/>
            <charset val="129"/>
          </rPr>
          <t xml:space="preserve">
37평-100㎡ 178세대
47평-134㎡ 150세대</t>
        </r>
      </text>
    </comment>
    <comment ref="M391" authorId="1" shapeId="0">
      <text>
        <r>
          <rPr>
            <b/>
            <sz val="9"/>
            <color indexed="81"/>
            <rFont val="굴림"/>
            <family val="3"/>
            <charset val="129"/>
          </rPr>
          <t>아중2차대우 450</t>
        </r>
        <r>
          <rPr>
            <sz val="9"/>
            <color indexed="81"/>
            <rFont val="굴림"/>
            <family val="3"/>
            <charset val="129"/>
          </rPr>
          <t xml:space="preserve">
32.1평(106.2562㎡)-84.44㎡ 236세대
38.3평(126.7479㎡)-103.315㎡ 114세대
50.3평(166.3334㎡)-141.2323㎡ 100세대</t>
        </r>
      </text>
    </comment>
    <comment ref="M392" authorId="0" shapeId="0">
      <text>
        <r>
          <rPr>
            <b/>
            <sz val="9"/>
            <color indexed="81"/>
            <rFont val="굴림"/>
            <family val="3"/>
            <charset val="129"/>
          </rPr>
          <t>동아현대</t>
        </r>
        <r>
          <rPr>
            <sz val="9"/>
            <color indexed="81"/>
            <rFont val="굴림"/>
            <family val="3"/>
            <charset val="129"/>
          </rPr>
          <t xml:space="preserve">
31평-84㎡ 155세대
36평-99㎡ 153세대
49평-134㎡ 86세대
65평-178㎡ 79세대</t>
        </r>
      </text>
    </comment>
    <comment ref="M394" authorId="1" shapeId="0">
      <text>
        <r>
          <rPr>
            <b/>
            <sz val="9"/>
            <color indexed="81"/>
            <rFont val="굴림"/>
            <family val="3"/>
            <charset val="129"/>
          </rPr>
          <t>흥건1차</t>
        </r>
        <r>
          <rPr>
            <sz val="9"/>
            <color indexed="81"/>
            <rFont val="굴림"/>
            <family val="3"/>
            <charset val="129"/>
          </rPr>
          <t xml:space="preserve">
32평        (404세대)
37평-99㎡ (72세대)
47평-129㎡ (62세대)</t>
        </r>
      </text>
    </comment>
    <comment ref="M396" authorId="1" shapeId="0">
      <text>
        <r>
          <rPr>
            <b/>
            <sz val="9"/>
            <color indexed="81"/>
            <rFont val="굴림"/>
            <family val="3"/>
            <charset val="129"/>
          </rPr>
          <t>흥건2차</t>
        </r>
        <r>
          <rPr>
            <sz val="9"/>
            <color indexed="81"/>
            <rFont val="굴림"/>
            <family val="3"/>
            <charset val="129"/>
          </rPr>
          <t xml:space="preserve">
32평
37평-99㎡ (96세대)
49평-134㎡ (76세대)</t>
        </r>
      </text>
    </comment>
    <comment ref="M397" authorId="1" shapeId="0">
      <text>
        <r>
          <rPr>
            <b/>
            <sz val="9"/>
            <color indexed="81"/>
            <rFont val="굴림"/>
            <family val="3"/>
            <charset val="129"/>
          </rPr>
          <t>삼천주공5</t>
        </r>
        <r>
          <rPr>
            <sz val="9"/>
            <color indexed="81"/>
            <rFont val="굴림"/>
            <family val="3"/>
            <charset val="129"/>
          </rPr>
          <t xml:space="preserve">
24평</t>
        </r>
      </text>
    </comment>
    <comment ref="M398" authorId="1" shapeId="0">
      <text>
        <r>
          <rPr>
            <b/>
            <sz val="9"/>
            <color indexed="81"/>
            <rFont val="굴림"/>
            <family val="3"/>
            <charset val="129"/>
          </rPr>
          <t>삼천주공4</t>
        </r>
        <r>
          <rPr>
            <sz val="9"/>
            <color indexed="81"/>
            <rFont val="굴림"/>
            <family val="3"/>
            <charset val="129"/>
          </rPr>
          <t xml:space="preserve">
23평
33평</t>
        </r>
      </text>
    </comment>
    <comment ref="M401" authorId="1" shapeId="0">
      <text>
        <r>
          <rPr>
            <b/>
            <sz val="9"/>
            <color indexed="81"/>
            <rFont val="굴림"/>
            <family val="3"/>
            <charset val="129"/>
          </rPr>
          <t>중화산 광진2차</t>
        </r>
        <r>
          <rPr>
            <sz val="9"/>
            <color indexed="81"/>
            <rFont val="굴림"/>
            <family val="3"/>
            <charset val="129"/>
          </rPr>
          <t xml:space="preserve">
31평(103.0897㎡)-84.99㎡ 36세대</t>
        </r>
      </text>
    </comment>
    <comment ref="M402" authorId="5" shapeId="0">
      <text>
        <r>
          <rPr>
            <b/>
            <sz val="9"/>
            <color indexed="81"/>
            <rFont val="굴림"/>
            <family val="3"/>
            <charset val="129"/>
          </rPr>
          <t>평화 신정타운임대</t>
        </r>
        <r>
          <rPr>
            <sz val="9"/>
            <color indexed="81"/>
            <rFont val="굴림"/>
            <family val="3"/>
            <charset val="129"/>
          </rPr>
          <t xml:space="preserve">
17평(56.0138㎡)-전용 31.439㎡ 40세대
28평(93.2785㎡)-전용 52.3555㎡ 8세대
</t>
        </r>
      </text>
    </comment>
    <comment ref="M403" authorId="1" shapeId="0">
      <text>
        <r>
          <rPr>
            <b/>
            <sz val="9"/>
            <color indexed="81"/>
            <rFont val="굴림"/>
            <family val="3"/>
            <charset val="129"/>
          </rPr>
          <t>서서학동 광진임대 446</t>
        </r>
        <r>
          <rPr>
            <sz val="9"/>
            <color indexed="81"/>
            <rFont val="굴림"/>
            <family val="3"/>
            <charset val="129"/>
          </rPr>
          <t xml:space="preserve">
24.6평(81.3911㎡)-59.05475㎡ 299세대
24.8평(82.0216㎡)-59.52135㎡ 140세대
29.0평(95.8685㎡)-59.98875㎡ 7세대
</t>
        </r>
      </text>
    </comment>
    <comment ref="M404" authorId="0" shapeId="0">
      <text>
        <r>
          <rPr>
            <b/>
            <sz val="9"/>
            <color indexed="81"/>
            <rFont val="굴림"/>
            <family val="3"/>
            <charset val="129"/>
          </rPr>
          <t>호성동 일신임대 82</t>
        </r>
        <r>
          <rPr>
            <sz val="9"/>
            <color indexed="81"/>
            <rFont val="굴림"/>
            <family val="3"/>
            <charset val="129"/>
          </rPr>
          <t xml:space="preserve">
11.5평(38.211㎡)-28.0153㎡ 17세대
16.2평(53.6067㎡)-39.303㎡ 56세대
29.6평(97.893㎡)-71.7725㎡ 9세대</t>
        </r>
      </text>
    </comment>
    <comment ref="M405" authorId="5" shapeId="0">
      <text>
        <r>
          <rPr>
            <b/>
            <sz val="9"/>
            <color indexed="81"/>
            <rFont val="굴림"/>
            <family val="3"/>
            <charset val="129"/>
          </rPr>
          <t>아중2차 제일 360</t>
        </r>
        <r>
          <rPr>
            <sz val="9"/>
            <color indexed="81"/>
            <rFont val="굴림"/>
            <family val="3"/>
            <charset val="129"/>
          </rPr>
          <t xml:space="preserve">
24.7평(81.78㎡)-59.02㎡ 360세대
</t>
        </r>
      </text>
    </comment>
    <comment ref="M406" authorId="5" shapeId="0">
      <text>
        <r>
          <rPr>
            <b/>
            <sz val="9"/>
            <color indexed="81"/>
            <rFont val="굴림"/>
            <family val="3"/>
            <charset val="129"/>
          </rPr>
          <t>서서학동 효성</t>
        </r>
        <r>
          <rPr>
            <sz val="9"/>
            <color indexed="81"/>
            <rFont val="굴림"/>
            <family val="3"/>
            <charset val="129"/>
          </rPr>
          <t xml:space="preserve">
13.1평(43.309411㎡)-31.167㎡ 45세대
16.4평(54.522792㎡)-39.23655㎡ 105세대</t>
        </r>
      </text>
    </comment>
    <comment ref="M407" authorId="5" shapeId="0">
      <text>
        <r>
          <rPr>
            <b/>
            <sz val="9"/>
            <color indexed="81"/>
            <rFont val="굴림"/>
            <family val="3"/>
            <charset val="129"/>
          </rPr>
          <t>평화동 선변임대 74</t>
        </r>
        <r>
          <rPr>
            <sz val="9"/>
            <color indexed="81"/>
            <rFont val="굴림"/>
            <family val="3"/>
            <charset val="129"/>
          </rPr>
          <t xml:space="preserve">
30.0평(99.437㎡)-80.234㎡ 56세대
26.5평(87.706㎡)-70.017㎡ 11세대
25.3평(83.956㎡)-67.374㎡ 7세대</t>
        </r>
      </text>
    </comment>
    <comment ref="M408" authorId="1" shapeId="0">
      <text>
        <r>
          <rPr>
            <b/>
            <sz val="9"/>
            <color indexed="81"/>
            <rFont val="굴림"/>
            <family val="3"/>
            <charset val="129"/>
          </rPr>
          <t>인후 안골우성임대 306 (특별 31)</t>
        </r>
        <r>
          <rPr>
            <sz val="9"/>
            <color indexed="81"/>
            <rFont val="굴림"/>
            <family val="3"/>
            <charset val="129"/>
          </rPr>
          <t xml:space="preserve">
21.3평(70.6122㎡)-51.7064㎡ 30세대(3)
23.5평(77.9395㎡)-57.0562㎡ 66세대(6)
24.3평(80.3831㎡)-58.8544㎡ 41세대(5)
32.6평(107.9373㎡)-79.0288㎡ 169세대(17)</t>
        </r>
      </text>
    </comment>
    <comment ref="S409" authorId="7" shapeId="0">
      <text>
        <r>
          <rPr>
            <sz val="9"/>
            <color indexed="81"/>
            <rFont val="굴림"/>
            <family val="3"/>
            <charset val="129"/>
          </rPr>
          <t xml:space="preserve">대표:장병선
</t>
        </r>
      </text>
    </comment>
    <comment ref="T409" authorId="7" shapeId="0">
      <text>
        <r>
          <rPr>
            <b/>
            <sz val="9"/>
            <color indexed="81"/>
            <rFont val="굴림"/>
            <family val="3"/>
            <charset val="129"/>
          </rPr>
          <t>법정관리인:원수언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T410" authorId="7" shapeId="0">
      <text>
        <r>
          <rPr>
            <sz val="9"/>
            <color indexed="81"/>
            <rFont val="굴림"/>
            <family val="3"/>
            <charset val="129"/>
          </rPr>
          <t>대표:고하흠</t>
        </r>
      </text>
    </comment>
    <comment ref="M411" authorId="5" shapeId="0">
      <text>
        <r>
          <rPr>
            <b/>
            <sz val="9"/>
            <color indexed="81"/>
            <rFont val="굴림"/>
            <family val="3"/>
            <charset val="129"/>
          </rPr>
          <t>평화동 광진모악2</t>
        </r>
        <r>
          <rPr>
            <sz val="9"/>
            <color indexed="81"/>
            <rFont val="굴림"/>
            <family val="3"/>
            <charset val="129"/>
          </rPr>
          <t xml:space="preserve">
28.4평(94.1㎡)-74.8㎡ 60세대</t>
        </r>
      </text>
    </comment>
    <comment ref="M412" authorId="5" shapeId="0">
      <text>
        <r>
          <rPr>
            <b/>
            <sz val="9"/>
            <color indexed="81"/>
            <rFont val="굴림"/>
            <family val="3"/>
            <charset val="129"/>
          </rPr>
          <t>평화동 광진모악1</t>
        </r>
        <r>
          <rPr>
            <sz val="9"/>
            <color indexed="81"/>
            <rFont val="굴림"/>
            <family val="3"/>
            <charset val="129"/>
          </rPr>
          <t xml:space="preserve">
28.7평(95.03㎡)-74.8㎡ 56세대
28.7평(94.94㎡)-74.72㎡ 49세대</t>
        </r>
      </text>
    </comment>
    <comment ref="M413" authorId="1" shapeId="0">
      <text>
        <r>
          <rPr>
            <b/>
            <sz val="9"/>
            <color indexed="81"/>
            <rFont val="굴림"/>
            <family val="3"/>
            <charset val="129"/>
          </rPr>
          <t>서신2차광진산업 장미임대 425</t>
        </r>
        <r>
          <rPr>
            <sz val="9"/>
            <color indexed="81"/>
            <rFont val="굴림"/>
            <family val="3"/>
            <charset val="129"/>
          </rPr>
          <t xml:space="preserve">
22.0평(73.0214㎡)-59.55㎡ 425세대</t>
        </r>
      </text>
    </comment>
    <comment ref="S414" authorId="7" shapeId="0">
      <text>
        <r>
          <rPr>
            <b/>
            <sz val="9"/>
            <color indexed="81"/>
            <rFont val="굴림"/>
            <family val="3"/>
            <charset val="129"/>
          </rPr>
          <t>대표:김인곤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T414" authorId="7" shapeId="0">
      <text>
        <r>
          <rPr>
            <b/>
            <sz val="9"/>
            <color indexed="81"/>
            <rFont val="굴림"/>
            <family val="3"/>
            <charset val="129"/>
          </rPr>
          <t>대표:김경곤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415" authorId="5" shapeId="0">
      <text>
        <r>
          <rPr>
            <b/>
            <sz val="9"/>
            <color indexed="81"/>
            <rFont val="굴림"/>
            <family val="3"/>
            <charset val="129"/>
          </rPr>
          <t>효자대림임대 38</t>
        </r>
        <r>
          <rPr>
            <sz val="9"/>
            <color indexed="81"/>
            <rFont val="굴림"/>
            <family val="3"/>
            <charset val="129"/>
          </rPr>
          <t xml:space="preserve">
13.7평(45.54㎡)-31.72㎡ 12세대
13.1평(43.358㎡)-30.2㎡ 12세대
11.3평(37.357㎡)-26.02㎡ 6세대
9.9평(32.992㎡)-22.98㎡ 6세대
24.9평(82.487㎡)-57.46㎡ 1세대
38.8평(128.363㎡)-89.4㎡ 1세대
</t>
        </r>
      </text>
    </comment>
    <comment ref="T415" authorId="7" shapeId="0">
      <text>
        <r>
          <rPr>
            <b/>
            <sz val="9"/>
            <color indexed="81"/>
            <rFont val="굴림"/>
            <family val="3"/>
            <charset val="129"/>
          </rPr>
          <t>대표:임윤택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417" authorId="1" shapeId="0">
      <text>
        <r>
          <rPr>
            <b/>
            <sz val="9"/>
            <color indexed="81"/>
            <rFont val="굴림"/>
            <family val="3"/>
            <charset val="129"/>
          </rPr>
          <t>남노송 원산파크 96</t>
        </r>
        <r>
          <rPr>
            <sz val="9"/>
            <color indexed="81"/>
            <rFont val="굴림"/>
            <family val="3"/>
            <charset val="129"/>
          </rPr>
          <t xml:space="preserve">
26평(㎡)-59.82㎡ 96세대</t>
        </r>
      </text>
    </comment>
    <comment ref="M418" authorId="5" shapeId="0">
      <text>
        <r>
          <rPr>
            <b/>
            <sz val="9"/>
            <color indexed="81"/>
            <rFont val="굴림"/>
            <family val="3"/>
            <charset val="129"/>
          </rPr>
          <t>삼천 호반리젠시빌 709</t>
        </r>
        <r>
          <rPr>
            <sz val="9"/>
            <color indexed="81"/>
            <rFont val="굴림"/>
            <family val="3"/>
            <charset val="129"/>
          </rPr>
          <t xml:space="preserve">
33.5평(110.9379㎡)-84.7555㎡ 709세대
</t>
        </r>
      </text>
    </comment>
    <comment ref="M419" authorId="5" shapeId="0">
      <text>
        <r>
          <rPr>
            <b/>
            <sz val="9"/>
            <color indexed="81"/>
            <rFont val="굴림"/>
            <family val="3"/>
            <charset val="129"/>
          </rPr>
          <t>선변2차 안행고을 37</t>
        </r>
        <r>
          <rPr>
            <sz val="9"/>
            <color indexed="81"/>
            <rFont val="굴림"/>
            <family val="3"/>
            <charset val="129"/>
          </rPr>
          <t xml:space="preserve">
31.4평(103.9777㎡)-77.6731㎡ 1세대
34.3평(113.4477㎡)-84.9804㎡ 36세대</t>
        </r>
      </text>
    </comment>
    <comment ref="M421" authorId="5" shapeId="0">
      <text>
        <r>
          <rPr>
            <b/>
            <sz val="9"/>
            <color indexed="81"/>
            <rFont val="굴림"/>
            <family val="3"/>
            <charset val="129"/>
          </rPr>
          <t>중화산엘드임대 48</t>
        </r>
        <r>
          <rPr>
            <sz val="9"/>
            <color indexed="81"/>
            <rFont val="굴림"/>
            <family val="3"/>
            <charset val="129"/>
          </rPr>
          <t xml:space="preserve">
13.0평(43.0004㎡)-30.7031㎡ 20세대
15.9평(52.7263㎡)-37.6476㎡ 20세대
21.0평(69.4974㎡)-49.6225㎡ 4세대
25.3평(83.7196㎡)-59.7774㎡ 4세대</t>
        </r>
      </text>
    </comment>
    <comment ref="M422" authorId="7" shapeId="0">
      <text>
        <r>
          <rPr>
            <b/>
            <sz val="9"/>
            <color indexed="81"/>
            <rFont val="굴림"/>
            <family val="3"/>
            <charset val="129"/>
          </rPr>
          <t>미송효자하이존임대 71</t>
        </r>
        <r>
          <rPr>
            <sz val="9"/>
            <color indexed="81"/>
            <rFont val="굴림"/>
            <family val="3"/>
            <charset val="129"/>
          </rPr>
          <t xml:space="preserve">
31.0평(102.5115㎡)-84.5747㎡ 36세대
15.6평(51.7762㎡)-34.4515㎡ 35세대
</t>
        </r>
      </text>
    </comment>
    <comment ref="S422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미송건설
신철민</t>
        </r>
      </text>
    </comment>
    <comment ref="T422" authorId="7" shapeId="0">
      <text>
        <r>
          <rPr>
            <sz val="9"/>
            <color indexed="81"/>
            <rFont val="굴림"/>
            <family val="3"/>
            <charset val="129"/>
          </rPr>
          <t xml:space="preserve">대표자: 신철진
</t>
        </r>
      </text>
    </comment>
    <comment ref="M423" authorId="1" shapeId="0">
      <text>
        <r>
          <rPr>
            <b/>
            <sz val="9"/>
            <color indexed="81"/>
            <rFont val="굴림"/>
            <family val="3"/>
            <charset val="129"/>
          </rPr>
          <t>인후효성임대 31</t>
        </r>
        <r>
          <rPr>
            <sz val="9"/>
            <color indexed="81"/>
            <rFont val="굴림"/>
            <family val="3"/>
            <charset val="129"/>
          </rPr>
          <t xml:space="preserve">
12.6평(41.7008㎡)-30.716㎡ 13세대
15.3평(50.9031㎡)-37.716㎡ 6세대
19.5평(64.6622㎡)-48.031㎡ 3세대
19.9평(65.9494㎡)-48.403㎡ 1세대
27.0평(89.3422㎡)-59.6394㎡ 1세대
16.6평(55.0㎡)-40.681㎡ 1세대
11.2평(37.3046㎡)-27.191㎡ 1세대
20.8평(69.0312㎡)-51.3134㎡ 3세대
23.7평(78.4676㎡)-58.3814㎡ 2세대
</t>
        </r>
      </text>
    </comment>
    <comment ref="M424" authorId="0" shapeId="0">
      <text>
        <r>
          <rPr>
            <b/>
            <sz val="9"/>
            <color indexed="81"/>
            <rFont val="굴림"/>
            <family val="3"/>
            <charset val="129"/>
          </rPr>
          <t>송학</t>
        </r>
        <r>
          <rPr>
            <sz val="9"/>
            <color indexed="81"/>
            <rFont val="굴림"/>
            <family val="3"/>
            <charset val="129"/>
          </rPr>
          <t xml:space="preserve">
26평-㎡ 69세대
31평-㎡ 92세대
38평-㎡ 22세대</t>
        </r>
      </text>
    </comment>
    <comment ref="M425" authorId="5" shapeId="0">
      <text>
        <r>
          <rPr>
            <b/>
            <sz val="9"/>
            <color indexed="81"/>
            <rFont val="굴림"/>
            <family val="3"/>
            <charset val="129"/>
          </rPr>
          <t>선변 서신고을 154</t>
        </r>
        <r>
          <rPr>
            <sz val="9"/>
            <color indexed="81"/>
            <rFont val="굴림"/>
            <family val="3"/>
            <charset val="129"/>
          </rPr>
          <t xml:space="preserve">
11.8평(39.01㎡)-28.0㎡ 48세대
16.0평(52.942㎡)-38.0㎡ 106세대</t>
        </r>
      </text>
    </comment>
    <comment ref="M426" authorId="8" shapeId="0">
      <text>
        <r>
          <rPr>
            <b/>
            <sz val="9"/>
            <color indexed="81"/>
            <rFont val="굴림"/>
            <family val="3"/>
            <charset val="129"/>
          </rPr>
          <t>서완산동 대풍(재)</t>
        </r>
        <r>
          <rPr>
            <sz val="9"/>
            <color indexed="81"/>
            <rFont val="굴림"/>
            <family val="3"/>
            <charset val="129"/>
          </rPr>
          <t xml:space="preserve">
99세대(조합 60, 일반 39)
18평(55.5445㎡)-41.2476㎡ 8세대
24평(79.4878㎡)-59.9898㎡ 91세대(조합 60, 일반 31)
</t>
        </r>
      </text>
    </comment>
    <comment ref="S426" authorId="3" shapeId="0">
      <text>
        <r>
          <rPr>
            <b/>
            <sz val="9"/>
            <color indexed="81"/>
            <rFont val="굴림"/>
            <family val="3"/>
            <charset val="129"/>
          </rPr>
          <t>서완산동 대풍아파트</t>
        </r>
        <r>
          <rPr>
            <sz val="9"/>
            <color indexed="81"/>
            <rFont val="굴림"/>
            <family val="3"/>
            <charset val="129"/>
          </rPr>
          <t xml:space="preserve">
공무원연립재건축조합
대표 최현자
대풍건설㈜
대표 양명식</t>
        </r>
      </text>
    </comment>
    <comment ref="T426" authorId="7" shapeId="0">
      <text>
        <r>
          <rPr>
            <sz val="9"/>
            <color indexed="81"/>
            <rFont val="굴림"/>
            <family val="3"/>
            <charset val="129"/>
          </rPr>
          <t xml:space="preserve">대표자: 양명식
</t>
        </r>
      </text>
    </comment>
    <comment ref="M428" authorId="3" shapeId="0">
      <text>
        <r>
          <rPr>
            <b/>
            <sz val="9"/>
            <color indexed="81"/>
            <rFont val="굴림"/>
            <family val="3"/>
            <charset val="129"/>
          </rPr>
          <t>대림</t>
        </r>
        <r>
          <rPr>
            <sz val="9"/>
            <color indexed="81"/>
            <rFont val="굴림"/>
            <family val="3"/>
            <charset val="129"/>
          </rPr>
          <t xml:space="preserve">
141세대-59.8㎡(24평)
362세대-85㎡(32평)
123세대-105.969㎡(39평)</t>
        </r>
      </text>
    </comment>
    <comment ref="S428" authorId="3" shapeId="0">
      <text>
        <r>
          <rPr>
            <sz val="9"/>
            <color indexed="81"/>
            <rFont val="굴림"/>
            <family val="3"/>
            <charset val="129"/>
          </rPr>
          <t xml:space="preserve">삼호재건축
신일철
</t>
        </r>
      </text>
    </comment>
    <comment ref="T428" authorId="9" shapeId="0">
      <text>
        <r>
          <rPr>
            <sz val="9"/>
            <color indexed="81"/>
            <rFont val="굴림"/>
            <family val="3"/>
            <charset val="129"/>
          </rPr>
          <t xml:space="preserve">대표자:
무영건축사-안길원
한성기술단-김황평
</t>
        </r>
      </text>
    </comment>
    <comment ref="M429" authorId="1" shapeId="0">
      <text>
        <r>
          <rPr>
            <b/>
            <sz val="9"/>
            <color indexed="81"/>
            <rFont val="굴림"/>
            <family val="3"/>
            <charset val="129"/>
          </rPr>
          <t>우아동 엘드파크힐 121</t>
        </r>
        <r>
          <rPr>
            <sz val="9"/>
            <color indexed="81"/>
            <rFont val="굴림"/>
            <family val="3"/>
            <charset val="129"/>
          </rPr>
          <t xml:space="preserve">
31.9평(105.4427㎡)-83.4699㎡ 114세대
27.6평(91.5135㎡)-72.3729㎡ 1세대
23.0평(76.3454㎡)-59.3557㎡ 6세대</t>
        </r>
      </text>
    </comment>
    <comment ref="M430" authorId="0" shapeId="0">
      <text>
        <r>
          <rPr>
            <b/>
            <sz val="9"/>
            <color indexed="81"/>
            <rFont val="굴림"/>
            <family val="3"/>
            <charset val="129"/>
          </rPr>
          <t>미송평화하이존 438</t>
        </r>
        <r>
          <rPr>
            <sz val="9"/>
            <color indexed="81"/>
            <rFont val="굴림"/>
            <family val="3"/>
            <charset val="129"/>
          </rPr>
          <t xml:space="preserve">
29평(94.2468㎡)-84.8029㎡ 28세대
31평(102.3799㎡)-84.7391㎡ 60세대
33평(107.6555㎡)-84.8029㎡ 350세대</t>
        </r>
      </text>
    </comment>
    <comment ref="M432" authorId="1" shapeId="0">
      <text>
        <r>
          <rPr>
            <b/>
            <sz val="9"/>
            <color indexed="81"/>
            <rFont val="굴림"/>
            <family val="3"/>
            <charset val="129"/>
          </rPr>
          <t>송천동 아도 44</t>
        </r>
        <r>
          <rPr>
            <sz val="9"/>
            <color indexed="81"/>
            <rFont val="굴림"/>
            <family val="3"/>
            <charset val="129"/>
          </rPr>
          <t xml:space="preserve">
평(51.1668㎡)-36.5679㎡ 32세대
평(56.8716㎡)-39.9283㎡ 12세대</t>
        </r>
      </text>
    </comment>
    <comment ref="M434" authorId="5" shapeId="0">
      <text>
        <r>
          <rPr>
            <b/>
            <sz val="9"/>
            <color indexed="81"/>
            <rFont val="굴림"/>
            <family val="3"/>
            <charset val="129"/>
          </rPr>
          <t>중화산동 우성중산타운임대 320</t>
        </r>
        <r>
          <rPr>
            <sz val="9"/>
            <color indexed="81"/>
            <rFont val="굴림"/>
            <family val="3"/>
            <charset val="129"/>
          </rPr>
          <t xml:space="preserve">
30.5평(100.9148㎡)-83.2434㎡ 320세대</t>
        </r>
      </text>
    </comment>
    <comment ref="M435" authorId="1" shapeId="0">
      <text>
        <r>
          <rPr>
            <b/>
            <sz val="9"/>
            <color indexed="81"/>
            <rFont val="굴림"/>
            <family val="3"/>
            <charset val="129"/>
          </rPr>
          <t>화산 코오롱하늘채 858</t>
        </r>
        <r>
          <rPr>
            <sz val="9"/>
            <color indexed="81"/>
            <rFont val="굴림"/>
            <family val="3"/>
            <charset val="129"/>
          </rPr>
          <t xml:space="preserve">
33평(111.364㎡)-84.863㎡ 484세대
45평(151.139㎡)-123.815㎡ 302세대
56평(187.929㎡)-157.594㎡ 72세대
</t>
        </r>
      </text>
    </comment>
    <comment ref="M438" authorId="1" shapeId="0">
      <text>
        <r>
          <rPr>
            <b/>
            <sz val="9"/>
            <color indexed="81"/>
            <rFont val="굴림"/>
            <family val="3"/>
            <charset val="129"/>
          </rPr>
          <t>아중 부영6차임대 800 (특별 108)</t>
        </r>
        <r>
          <rPr>
            <sz val="9"/>
            <color indexed="81"/>
            <rFont val="굴림"/>
            <family val="3"/>
            <charset val="129"/>
          </rPr>
          <t xml:space="preserve">
23.3평(77.2504㎡)-59.9870㎡ 106세대 (20)
31.4평(104.0198㎡)-84.8246㎡ 694세대 (88)
</t>
        </r>
      </text>
    </comment>
    <comment ref="M439" authorId="5" shapeId="0">
      <text>
        <r>
          <rPr>
            <b/>
            <sz val="9"/>
            <color indexed="81"/>
            <rFont val="굴림"/>
            <family val="3"/>
            <charset val="129"/>
          </rPr>
          <t>효자동 광진라미안 386</t>
        </r>
        <r>
          <rPr>
            <sz val="9"/>
            <color indexed="81"/>
            <rFont val="굴림"/>
            <family val="3"/>
            <charset val="129"/>
          </rPr>
          <t xml:space="preserve">
32.8평(108.4415㎡)-84.39㎡ 368세대
37.0평(122.6139㎡)-81.96㎡ 17세대
37.0평(122.6417㎡)-81.96㎡ 1세대
</t>
        </r>
      </text>
    </comment>
    <comment ref="M440" authorId="1" shapeId="0">
      <text>
        <r>
          <rPr>
            <b/>
            <sz val="9"/>
            <color indexed="81"/>
            <rFont val="굴림"/>
            <family val="3"/>
            <charset val="129"/>
          </rPr>
          <t>화산 현대에코르 992</t>
        </r>
        <r>
          <rPr>
            <sz val="9"/>
            <color indexed="81"/>
            <rFont val="굴림"/>
            <family val="3"/>
            <charset val="129"/>
          </rPr>
          <t xml:space="preserve">
34평형- 598세대
39평형- 303세대
50평형- 91세대
34평(㎡)-84.75㎡ 387세대
34평(㎡)-84.81㎡ 211세대
39평(㎡)-101.74㎡ 80세대
39평(㎡)-101.80㎡ 223세대
50평(㎡)-134.14㎡ 91세대
</t>
        </r>
      </text>
    </comment>
    <comment ref="M441" authorId="8" shapeId="0">
      <text>
        <r>
          <rPr>
            <b/>
            <sz val="9"/>
            <color indexed="81"/>
            <rFont val="굴림"/>
            <family val="3"/>
            <charset val="129"/>
          </rPr>
          <t>평화동 우성 270</t>
        </r>
        <r>
          <rPr>
            <sz val="9"/>
            <color indexed="81"/>
            <rFont val="굴림"/>
            <family val="3"/>
            <charset val="129"/>
          </rPr>
          <t xml:space="preserve">
31평(㎡)-83.2434㎡ 270세대</t>
        </r>
      </text>
    </comment>
    <comment ref="S441" authorId="3" shapeId="0">
      <text>
        <r>
          <rPr>
            <sz val="9"/>
            <color indexed="81"/>
            <rFont val="굴림"/>
            <family val="3"/>
            <charset val="129"/>
          </rPr>
          <t>우성종합건설
곽재남</t>
        </r>
      </text>
    </comment>
    <comment ref="M442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여의동 제일 737
</t>
        </r>
        <r>
          <rPr>
            <sz val="9"/>
            <color indexed="81"/>
            <rFont val="굴림"/>
            <family val="3"/>
            <charset val="129"/>
          </rPr>
          <t xml:space="preserve">23.5평(77.3485㎡)-59.7356㎡ 47세대
31.0평(102.7292㎡)-84.9604㎡ 690세대(A형 675, B형 15)
</t>
        </r>
      </text>
    </comment>
    <comment ref="S442" authorId="3" shapeId="0">
      <text>
        <r>
          <rPr>
            <sz val="9"/>
            <color indexed="81"/>
            <rFont val="굴림"/>
            <family val="3"/>
            <charset val="129"/>
          </rPr>
          <t>(주)제일 윤여웅
858-1234</t>
        </r>
      </text>
    </comment>
    <comment ref="T442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(주)제일 윤여웅</t>
        </r>
      </text>
    </comment>
    <comment ref="M443" authorId="3" shapeId="0">
      <text>
        <r>
          <rPr>
            <b/>
            <sz val="9"/>
            <color indexed="81"/>
            <rFont val="굴림"/>
            <family val="3"/>
            <charset val="129"/>
          </rPr>
          <t>서노송동 신동아산업 40</t>
        </r>
        <r>
          <rPr>
            <sz val="9"/>
            <color indexed="81"/>
            <rFont val="굴림"/>
            <family val="3"/>
            <charset val="129"/>
          </rPr>
          <t xml:space="preserve">
평(㎡)-59.4410㎡ 24세대
평(㎡)-79.2295㎡ 8세대
평(㎡)-34.6088㎡ 8세대
</t>
        </r>
      </text>
    </comment>
    <comment ref="S443" authorId="3" shapeId="0">
      <text>
        <r>
          <rPr>
            <sz val="9"/>
            <color indexed="81"/>
            <rFont val="굴림"/>
            <family val="3"/>
            <charset val="129"/>
          </rPr>
          <t>(유)로얄개발
대표 김병수
효자동2가 845-1</t>
        </r>
      </text>
    </comment>
    <comment ref="M444" authorId="3" shapeId="0">
      <text>
        <r>
          <rPr>
            <b/>
            <sz val="9"/>
            <color indexed="81"/>
            <rFont val="굴림"/>
            <family val="3"/>
            <charset val="129"/>
          </rPr>
          <t>호성동 세성프리미엄 68</t>
        </r>
        <r>
          <rPr>
            <sz val="9"/>
            <color indexed="81"/>
            <rFont val="굴림"/>
            <family val="3"/>
            <charset val="129"/>
          </rPr>
          <t xml:space="preserve">
32평(㎡)-82.7358㎡ 68세대
평(㎡)-82.9458㎡ 세대 05-9600
</t>
        </r>
      </text>
    </comment>
    <comment ref="S444" authorId="3" shapeId="0">
      <text>
        <r>
          <rPr>
            <sz val="9"/>
            <color indexed="81"/>
            <rFont val="굴림"/>
            <family val="3"/>
            <charset val="129"/>
          </rPr>
          <t>(유)솔주택건설
대표 박기용
다가동2가 71</t>
        </r>
      </text>
    </comment>
    <comment ref="T444" authorId="1" shapeId="0">
      <text>
        <r>
          <rPr>
            <sz val="9"/>
            <color indexed="81"/>
            <rFont val="굴림"/>
            <family val="3"/>
            <charset val="129"/>
          </rPr>
          <t>(유)건보건설 대표 김구환
효자동3가 1407-2 2층</t>
        </r>
      </text>
    </comment>
    <comment ref="M447" authorId="3" shapeId="0">
      <text>
        <r>
          <rPr>
            <b/>
            <sz val="9"/>
            <color indexed="81"/>
            <rFont val="굴림"/>
            <family val="3"/>
            <charset val="129"/>
          </rPr>
          <t>인후 선변1차행복한세상 136</t>
        </r>
        <r>
          <rPr>
            <sz val="9"/>
            <color indexed="81"/>
            <rFont val="굴림"/>
            <family val="3"/>
            <charset val="129"/>
          </rPr>
          <t xml:space="preserve">
33.8평(111.8937㎡)-84.4808㎡ 122세대
34.9평(115.4029㎡)-84.7429㎡ 14세대</t>
        </r>
      </text>
    </comment>
    <comment ref="S447" authorId="3" shapeId="0">
      <text>
        <r>
          <rPr>
            <sz val="9"/>
            <color indexed="81"/>
            <rFont val="굴림"/>
            <family val="3"/>
            <charset val="129"/>
          </rPr>
          <t>선변주택
고중흠</t>
        </r>
      </text>
    </comment>
    <comment ref="M448" authorId="3" shapeId="0">
      <text>
        <r>
          <rPr>
            <b/>
            <sz val="9"/>
            <color indexed="81"/>
            <rFont val="굴림"/>
            <family val="3"/>
            <charset val="129"/>
          </rPr>
          <t>평화동 동도미소드림 541</t>
        </r>
        <r>
          <rPr>
            <sz val="9"/>
            <color indexed="81"/>
            <rFont val="굴림"/>
            <family val="3"/>
            <charset val="129"/>
          </rPr>
          <t xml:space="preserve">
34평(㎡)-84.997㎡ 450세대
41평(㎡)-109.972㎡ 71세대
46평(㎡)-120.144㎡ 20세대</t>
        </r>
      </text>
    </comment>
    <comment ref="S448" authorId="3" shapeId="0">
      <text>
        <r>
          <rPr>
            <sz val="9"/>
            <color indexed="81"/>
            <rFont val="굴림"/>
            <family val="3"/>
            <charset val="129"/>
          </rPr>
          <t xml:space="preserve">㈜동도건설
대표 신배식
</t>
        </r>
      </text>
    </comment>
    <comment ref="M449" authorId="3" shapeId="0">
      <text>
        <r>
          <rPr>
            <b/>
            <sz val="9"/>
            <color indexed="81"/>
            <rFont val="굴림"/>
            <family val="3"/>
            <charset val="129"/>
          </rPr>
          <t>인후 선변2차행복한세상 85</t>
        </r>
        <r>
          <rPr>
            <sz val="9"/>
            <color indexed="81"/>
            <rFont val="굴림"/>
            <family val="3"/>
            <charset val="129"/>
          </rPr>
          <t xml:space="preserve">
34.9평A(115.5518㎡)-84.7429㎡ 11세대
34.0평C(112.7292㎡)-84.4808㎡ 74세대</t>
        </r>
      </text>
    </comment>
    <comment ref="S449" authorId="3" shapeId="0">
      <text>
        <r>
          <rPr>
            <sz val="9"/>
            <color indexed="81"/>
            <rFont val="굴림"/>
            <family val="3"/>
            <charset val="129"/>
          </rPr>
          <t>선변주택
고중흠</t>
        </r>
      </text>
    </comment>
    <comment ref="M450" authorId="3" shapeId="0">
      <text>
        <r>
          <rPr>
            <b/>
            <sz val="9"/>
            <color indexed="81"/>
            <rFont val="굴림"/>
            <family val="3"/>
            <charset val="129"/>
          </rPr>
          <t>평화동 두산경복궁 477</t>
        </r>
        <r>
          <rPr>
            <sz val="9"/>
            <color indexed="81"/>
            <rFont val="굴림"/>
            <family val="3"/>
            <charset val="129"/>
          </rPr>
          <t xml:space="preserve">
25평(㎡)-59.93㎡ 129세대
33평(㎡)-84.61㎡  348세대</t>
        </r>
      </text>
    </comment>
    <comment ref="R450" authorId="1" shapeId="0">
      <text>
        <r>
          <rPr>
            <b/>
            <sz val="9"/>
            <color indexed="81"/>
            <rFont val="굴림"/>
            <family val="3"/>
            <charset val="129"/>
          </rPr>
          <t>두산경복궁</t>
        </r>
        <r>
          <rPr>
            <sz val="9"/>
            <color indexed="81"/>
            <rFont val="굴림"/>
            <family val="3"/>
            <charset val="129"/>
          </rPr>
          <t xml:space="preserve">
임시사용검사 : 2004.10.26
</t>
        </r>
      </text>
    </comment>
    <comment ref="S450" authorId="3" shapeId="0">
      <text>
        <r>
          <rPr>
            <sz val="9"/>
            <color indexed="81"/>
            <rFont val="굴림"/>
            <family val="3"/>
            <charset val="129"/>
          </rPr>
          <t>두산주택건설
대표 김인곤</t>
        </r>
      </text>
    </comment>
    <comment ref="T450" authorId="3" shapeId="0">
      <text>
        <r>
          <rPr>
            <b/>
            <sz val="9"/>
            <color indexed="81"/>
            <rFont val="굴림"/>
            <family val="3"/>
            <charset val="129"/>
          </rPr>
          <t>..:</t>
        </r>
        <r>
          <rPr>
            <sz val="9"/>
            <color indexed="81"/>
            <rFont val="굴림"/>
            <family val="3"/>
            <charset val="129"/>
          </rPr>
          <t xml:space="preserve">
신화토건
김경곤</t>
        </r>
      </text>
    </comment>
    <comment ref="M451" authorId="3" shapeId="0">
      <text>
        <r>
          <rPr>
            <b/>
            <sz val="9"/>
            <color indexed="81"/>
            <rFont val="굴림"/>
            <family val="3"/>
            <charset val="129"/>
          </rPr>
          <t>중화산동 석정수팰리스 60</t>
        </r>
        <r>
          <rPr>
            <sz val="9"/>
            <color indexed="81"/>
            <rFont val="굴림"/>
            <family val="3"/>
            <charset val="129"/>
          </rPr>
          <t xml:space="preserve">
29.8평(98.5294㎡)-73.6603㎡ 1세대
33.8평(111.9486㎡)-83.9247㎡ 1세대
34.1평(112.8102㎡)-84.8668㎡ 58세대</t>
        </r>
      </text>
    </comment>
    <comment ref="T451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㈜성전건설
대표 이용규</t>
        </r>
      </text>
    </comment>
    <comment ref="M452" authorId="1" shapeId="0">
      <text>
        <r>
          <rPr>
            <b/>
            <sz val="9"/>
            <color indexed="81"/>
            <rFont val="굴림"/>
            <family val="3"/>
            <charset val="129"/>
          </rPr>
          <t>서신동 설레임 95</t>
        </r>
        <r>
          <rPr>
            <sz val="9"/>
            <color indexed="81"/>
            <rFont val="굴림"/>
            <family val="3"/>
            <charset val="129"/>
          </rPr>
          <t xml:space="preserve">
32.77평(108.3584㎡)-82.9842㎡ 85세대
32.97평(108.9964㎡)-83.886㎡ 5세대
35.94평(118.8213㎡)-92.8223㎡ 5세대</t>
        </r>
      </text>
    </comment>
    <comment ref="M453" authorId="3" shapeId="0">
      <text>
        <r>
          <rPr>
            <b/>
            <sz val="9"/>
            <color indexed="81"/>
            <rFont val="굴림"/>
            <family val="3"/>
            <charset val="129"/>
          </rPr>
          <t>효자 엘드수목토 419</t>
        </r>
        <r>
          <rPr>
            <sz val="9"/>
            <color indexed="81"/>
            <rFont val="굴림"/>
            <family val="3"/>
            <charset val="129"/>
          </rPr>
          <t xml:space="preserve">
34.4평A(114.0136㎡)-84.9889㎡ 150세대
34.3평B(113.5372㎡)-84.8386㎡ 269세대</t>
        </r>
      </text>
    </comment>
    <comment ref="T453" authorId="3" shapeId="0">
      <text>
        <r>
          <rPr>
            <sz val="9"/>
            <color indexed="81"/>
            <rFont val="굴림"/>
            <family val="3"/>
            <charset val="129"/>
          </rPr>
          <t>(주)엘드
대표 이민휘</t>
        </r>
      </text>
    </comment>
    <comment ref="M454" authorId="3" shapeId="0">
      <text>
        <r>
          <rPr>
            <b/>
            <sz val="9"/>
            <color indexed="81"/>
            <rFont val="굴림"/>
            <family val="3"/>
            <charset val="129"/>
          </rPr>
          <t>중화산 광진햇빛찬 224</t>
        </r>
        <r>
          <rPr>
            <sz val="9"/>
            <color indexed="81"/>
            <rFont val="굴림"/>
            <family val="3"/>
            <charset val="129"/>
          </rPr>
          <t xml:space="preserve">
42.50평(140.493㎡)-111.060㎡ 152세대
51.86평(171.437㎡)-140.026㎡ 72세대</t>
        </r>
      </text>
    </comment>
    <comment ref="T454" authorId="3" shapeId="0">
      <text>
        <r>
          <rPr>
            <sz val="9"/>
            <color indexed="81"/>
            <rFont val="굴림"/>
            <family val="3"/>
            <charset val="129"/>
          </rPr>
          <t>㈜광진주택
대표 김광수</t>
        </r>
      </text>
    </comment>
    <comment ref="M455" authorId="3" shapeId="0">
      <text>
        <r>
          <rPr>
            <b/>
            <sz val="9"/>
            <color indexed="81"/>
            <rFont val="굴림"/>
            <family val="3"/>
            <charset val="129"/>
          </rPr>
          <t>효자동 포스코더샾1차 888</t>
        </r>
        <r>
          <rPr>
            <sz val="9"/>
            <color indexed="81"/>
            <rFont val="굴림"/>
            <family val="3"/>
            <charset val="129"/>
          </rPr>
          <t xml:space="preserve">
38.94평(128.7256㎡)-101.9437㎡ 156세대
47.42평(156.7618㎡)-125.9491㎡ 473세대
54.99평(181.7859㎡)-148.3940㎡ 185세대 (A165, B20)
64.89평(214.5113㎡)-179.0753㎡ 74세대 (A57, B17)</t>
        </r>
      </text>
    </comment>
    <comment ref="M456" authorId="3" shapeId="0">
      <text>
        <r>
          <rPr>
            <b/>
            <sz val="9"/>
            <color indexed="81"/>
            <rFont val="굴림"/>
            <family val="3"/>
            <charset val="129"/>
          </rPr>
          <t>호성동 진흥더블파크1 644</t>
        </r>
        <r>
          <rPr>
            <sz val="9"/>
            <color indexed="81"/>
            <rFont val="굴림"/>
            <family val="3"/>
            <charset val="129"/>
          </rPr>
          <t xml:space="preserve">
45.0평(149.0196㎡)-117.8946㎡ 192세대
47.6평(157.5757㎡)-126.0536㎡ 192세대
53.0평(175.2670㎡)-144.6232㎡ 166세대
53.4평(176.6644㎡)-145.8210㎡ 94세대</t>
        </r>
      </text>
    </comment>
    <comment ref="T456" authorId="1" shapeId="0">
      <text>
        <r>
          <rPr>
            <sz val="9"/>
            <color indexed="81"/>
            <rFont val="굴림"/>
            <family val="3"/>
            <charset val="129"/>
          </rPr>
          <t>진흥기업㈜
대표 전홍규</t>
        </r>
      </text>
    </comment>
    <comment ref="M457" authorId="3" shapeId="0">
      <text>
        <r>
          <rPr>
            <b/>
            <sz val="9"/>
            <color indexed="81"/>
            <rFont val="굴림"/>
            <family val="3"/>
            <charset val="129"/>
          </rPr>
          <t>호성 진흥더블파크2단지 720</t>
        </r>
        <r>
          <rPr>
            <sz val="9"/>
            <color indexed="81"/>
            <rFont val="굴림"/>
            <family val="3"/>
            <charset val="129"/>
          </rPr>
          <t xml:space="preserve">
33.3평(110.3405㎡)-84.8236㎡ 272세대
33.7평(111.6776㎡)-84.5923㎡ 160세대
47.6평(157.6696㎡)-126.0536㎡ 288세대</t>
        </r>
      </text>
    </comment>
    <comment ref="T457" authorId="1" shapeId="0">
      <text>
        <r>
          <rPr>
            <sz val="9"/>
            <color indexed="81"/>
            <rFont val="굴림"/>
            <family val="3"/>
            <charset val="129"/>
          </rPr>
          <t>진흥기업㈜
대표 전홍규</t>
        </r>
      </text>
    </comment>
    <comment ref="M458" authorId="3" shapeId="0">
      <text>
        <r>
          <rPr>
            <b/>
            <sz val="9"/>
            <color indexed="81"/>
            <rFont val="굴림"/>
            <family val="3"/>
            <charset val="129"/>
          </rPr>
          <t>평화 송정써미트 888</t>
        </r>
        <r>
          <rPr>
            <sz val="9"/>
            <color indexed="81"/>
            <rFont val="굴림"/>
            <family val="3"/>
            <charset val="129"/>
          </rPr>
          <t xml:space="preserve">
34.91평(115.4125㎡)-84.6134㎡ 735세대
34.91평(115.4178㎡)-84.6175㎡ 136세대
35.06평(115.9280㎡)-84.9914㎡ 17세대</t>
        </r>
      </text>
    </comment>
    <comment ref="T458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㈜송정건설
대표
251-5201
</t>
        </r>
      </text>
    </comment>
    <comment ref="M459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금암동 도래미 20
</t>
        </r>
        <r>
          <rPr>
            <sz val="9"/>
            <color indexed="81"/>
            <rFont val="굴림"/>
            <family val="3"/>
            <charset val="129"/>
          </rPr>
          <t>34평B(㎡)-90.3213㎡ 1세대
38평A(㎡)-101.1203㎡ 7세대
38평D(㎡)-102.2619㎡ 2세대
40평B(㎡)-109.0333㎡ 6세대
41평C(㎡)-110.0889㎡ 4세대</t>
        </r>
      </text>
    </comment>
    <comment ref="M460" authorId="3" shapeId="0">
      <text>
        <r>
          <rPr>
            <b/>
            <sz val="9"/>
            <color indexed="81"/>
            <rFont val="굴림"/>
            <family val="3"/>
            <charset val="129"/>
          </rPr>
          <t>중노송동 우성해오름 400</t>
        </r>
        <r>
          <rPr>
            <sz val="9"/>
            <color indexed="81"/>
            <rFont val="굴림"/>
            <family val="3"/>
            <charset val="129"/>
          </rPr>
          <t xml:space="preserve">
22.4평(74.1425㎡)-58.5516㎡ 32세대
31.1평(102.8128㎡)-81.2168㎡ 68세대
38.0평(125.6212㎡)-100.0362㎡ 200세대
51.1평(169.1751㎡)-136.0687㎡ 100세대</t>
        </r>
      </text>
    </comment>
    <comment ref="T460" authorId="3" shapeId="0">
      <text>
        <r>
          <rPr>
            <sz val="9"/>
            <color indexed="81"/>
            <rFont val="굴림"/>
            <family val="3"/>
            <charset val="129"/>
          </rPr>
          <t>(유)우성종합건설
대표 곽재남</t>
        </r>
      </text>
    </comment>
    <comment ref="M461" authorId="3" shapeId="0">
      <text>
        <r>
          <rPr>
            <b/>
            <sz val="9"/>
            <color indexed="81"/>
            <rFont val="굴림"/>
            <family val="3"/>
            <charset val="129"/>
          </rPr>
          <t>효자태백 남양i-좋은집 260 (일반 153, 조합 107)</t>
        </r>
        <r>
          <rPr>
            <sz val="9"/>
            <color indexed="81"/>
            <rFont val="굴림"/>
            <family val="3"/>
            <charset val="129"/>
          </rPr>
          <t xml:space="preserve">
30.4평(㎡)-78.2704㎡ 36세대 (18, 18)
33.22평(㎡)-84.9667㎡ 155세대 (76, 79)
33.16평(㎡)-84.7022㎡ 21세대 (20, 1)
46.29평(㎡)-118.8705㎡ 48세대 (39, 9)</t>
        </r>
      </text>
    </comment>
    <comment ref="M462" authorId="10" shapeId="0">
      <text>
        <r>
          <rPr>
            <b/>
            <sz val="9"/>
            <color indexed="81"/>
            <rFont val="굴림"/>
            <family val="3"/>
            <charset val="129"/>
          </rPr>
          <t>송천 LG자이 428</t>
        </r>
        <r>
          <rPr>
            <sz val="9"/>
            <color indexed="81"/>
            <rFont val="굴림"/>
            <family val="3"/>
            <charset val="129"/>
          </rPr>
          <t xml:space="preserve">
34평(㎡)-84.9896㎡ 324세대
47평(㎡)-125.5879㎡ 104세대</t>
        </r>
        <r>
          <rPr>
            <sz val="11"/>
            <color indexed="81"/>
            <rFont val="굴림"/>
            <family val="3"/>
            <charset val="129"/>
          </rPr>
          <t xml:space="preserve">
</t>
        </r>
      </text>
    </comment>
    <comment ref="T462" authorId="1" shapeId="0">
      <text>
        <r>
          <rPr>
            <sz val="9"/>
            <color indexed="81"/>
            <rFont val="굴림"/>
            <family val="3"/>
            <charset val="129"/>
          </rPr>
          <t>LG건설㈜
대표 김갑렬</t>
        </r>
      </text>
    </comment>
    <comment ref="M463" authorId="10" shapeId="0">
      <text>
        <r>
          <rPr>
            <b/>
            <sz val="9"/>
            <color indexed="81"/>
            <rFont val="굴림"/>
            <family val="3"/>
            <charset val="129"/>
          </rPr>
          <t>송천 광진라미안 360</t>
        </r>
        <r>
          <rPr>
            <sz val="9"/>
            <color indexed="81"/>
            <rFont val="굴림"/>
            <family val="3"/>
            <charset val="129"/>
          </rPr>
          <t xml:space="preserve">
40평(㎡)-102.8716㎡ 360세대
</t>
        </r>
      </text>
    </comment>
    <comment ref="M464" authorId="1" shapeId="0">
      <text>
        <r>
          <rPr>
            <b/>
            <sz val="9"/>
            <color indexed="81"/>
            <rFont val="굴림"/>
            <family val="3"/>
            <charset val="129"/>
          </rPr>
          <t>반월동 영무예다음 264</t>
        </r>
        <r>
          <rPr>
            <sz val="9"/>
            <color indexed="81"/>
            <rFont val="굴림"/>
            <family val="3"/>
            <charset val="129"/>
          </rPr>
          <t xml:space="preserve">
26평(㎡)-50.8721㎡ 5세대
31평(㎡)-77.0616㎡ 1세대
34평(㎡)-81.3176㎡ 1세대
36평(㎡)-84.824㎡ 257세대</t>
        </r>
      </text>
    </comment>
    <comment ref="T464" authorId="1" shapeId="0">
      <text>
        <r>
          <rPr>
            <b/>
            <sz val="9"/>
            <color indexed="81"/>
            <rFont val="굴림"/>
            <family val="3"/>
            <charset val="129"/>
          </rPr>
          <t>영무예다음</t>
        </r>
        <r>
          <rPr>
            <sz val="9"/>
            <color indexed="81"/>
            <rFont val="굴림"/>
            <family val="3"/>
            <charset val="129"/>
          </rPr>
          <t xml:space="preserve">
소장 남정연</t>
        </r>
      </text>
    </comment>
    <comment ref="M465" authorId="3" shapeId="0">
      <text>
        <r>
          <rPr>
            <b/>
            <sz val="9"/>
            <color indexed="81"/>
            <rFont val="굴림"/>
            <family val="3"/>
            <charset val="129"/>
          </rPr>
          <t>삼천1 세창짜임(재) 674 (일반168, 조합506)</t>
        </r>
        <r>
          <rPr>
            <sz val="9"/>
            <color indexed="81"/>
            <rFont val="굴림"/>
            <family val="3"/>
            <charset val="129"/>
          </rPr>
          <t xml:space="preserve">
24.8평(82.0887㎡)-59.9835㎡ 107세대 (31, 76)
32.7평(108.3306㎡)-84.9836㎡ 295세대 (71, 224)
38.6평(127.7645㎡)-103.7938㎡ 154세대 (64, 90)
43.3평(143.4434㎡)-114.7882㎡ 118세대 (2, 116)</t>
        </r>
      </text>
    </comment>
    <comment ref="R465" authorId="1" shapeId="0">
      <text>
        <r>
          <rPr>
            <b/>
            <sz val="9"/>
            <color indexed="81"/>
            <rFont val="굴림"/>
            <family val="3"/>
            <charset val="129"/>
          </rPr>
          <t>삼천세창짜임</t>
        </r>
        <r>
          <rPr>
            <sz val="9"/>
            <color indexed="81"/>
            <rFont val="굴림"/>
            <family val="3"/>
            <charset val="129"/>
          </rPr>
          <t xml:space="preserve">
임시사용검사 : 2006.5.23
</t>
        </r>
      </text>
    </comment>
    <comment ref="Q467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평화동 개발공사임대
</t>
        </r>
        <r>
          <rPr>
            <sz val="9"/>
            <color indexed="81"/>
            <rFont val="굴림"/>
            <family val="3"/>
            <charset val="129"/>
          </rPr>
          <t xml:space="preserve">2004.5.20 전북도신청
-실내공기질관리  </t>
        </r>
        <r>
          <rPr>
            <b/>
            <sz val="9"/>
            <color indexed="10"/>
            <rFont val="굴림"/>
            <family val="3"/>
            <charset val="129"/>
          </rPr>
          <t>제외</t>
        </r>
        <r>
          <rPr>
            <sz val="9"/>
            <color indexed="81"/>
            <rFont val="굴림"/>
            <family val="3"/>
            <charset val="129"/>
          </rPr>
          <t xml:space="preserve">
-대상 : 04.5.30일이후 신청된 100세대이상 공동주택</t>
        </r>
      </text>
    </comment>
    <comment ref="T467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(유)예림
(063-231-7513)</t>
        </r>
      </text>
    </comment>
    <comment ref="M468" authorId="3" shapeId="0">
      <text>
        <r>
          <rPr>
            <b/>
            <sz val="9"/>
            <color indexed="81"/>
            <rFont val="굴림"/>
            <family val="3"/>
            <charset val="129"/>
          </rPr>
          <t>효자2 한신휴(재) 370 (일반 77, 조합 293)</t>
        </r>
        <r>
          <rPr>
            <sz val="9"/>
            <color indexed="81"/>
            <rFont val="굴림"/>
            <family val="3"/>
            <charset val="129"/>
          </rPr>
          <t xml:space="preserve">
평(㎡)-74.5224㎡ 114세대 (0, 114)
평(㎡)-84.3720㎡ 159세대 (15, 144)
평(㎡)-84.5955㎡ 23세대 (4, 19)
평(㎡)-118.6716㎡ 74세대 (58, 16)</t>
        </r>
      </text>
    </comment>
    <comment ref="M469" authorId="10" shapeId="0">
      <text>
        <r>
          <rPr>
            <b/>
            <sz val="9"/>
            <color indexed="81"/>
            <rFont val="굴림"/>
            <family val="3"/>
            <charset val="129"/>
          </rPr>
          <t>효자 엘드수목토2차 140</t>
        </r>
        <r>
          <rPr>
            <sz val="9"/>
            <color indexed="81"/>
            <rFont val="굴림"/>
            <family val="3"/>
            <charset val="129"/>
          </rPr>
          <t xml:space="preserve">
43평(㎡)-121.3745㎡ 84세대
53평(㎡)-153.0651㎡ 56세대</t>
        </r>
      </text>
    </comment>
    <comment ref="S469" authorId="10" shapeId="0">
      <text>
        <r>
          <rPr>
            <b/>
            <sz val="9"/>
            <color indexed="81"/>
            <rFont val="굴림"/>
            <family val="3"/>
            <charset val="129"/>
          </rPr>
          <t>대표 : 이민휘
전주시 완산구 중화산동2가 624-15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T469" authorId="10" shapeId="0">
      <text>
        <r>
          <rPr>
            <b/>
            <sz val="9"/>
            <color indexed="81"/>
            <rFont val="굴림"/>
            <family val="3"/>
            <charset val="129"/>
          </rPr>
          <t>대표 : 이민휘
전주시 완산구 중화산동2가 624-15 (560-252)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470" authorId="3" shapeId="0">
      <text>
        <r>
          <rPr>
            <b/>
            <sz val="9"/>
            <color indexed="81"/>
            <rFont val="굴림"/>
            <family val="3"/>
            <charset val="129"/>
          </rPr>
          <t>인후1 한신휴(재) 1236 (일반333, 조합903)</t>
        </r>
        <r>
          <rPr>
            <sz val="9"/>
            <color indexed="81"/>
            <rFont val="굴림"/>
            <family val="3"/>
            <charset val="129"/>
          </rPr>
          <t xml:space="preserve">
24평(㎡)-59.939㎡ 20세대 (8, 12)
25평(㎡)-59.991㎡ 198세대 (69, 129)
32평(㎡)-84.973㎡ 382세대 (63, 319)
33평A(㎡)-84.710 ㎡ 77세대 (12, 65)
33평B(㎡)-84.761㎡ 195세대 (81, 114)
43평(㎡)-114.805㎡ 284세대 (50, 234)
57평(㎡)-157.903㎡ 80세대 (50, 30) </t>
        </r>
      </text>
    </comment>
    <comment ref="M471" authorId="10" shapeId="0">
      <text>
        <r>
          <rPr>
            <b/>
            <sz val="9"/>
            <color indexed="81"/>
            <rFont val="굴림"/>
            <family val="3"/>
            <charset val="129"/>
          </rPr>
          <t>서신대림e-편한세상 651</t>
        </r>
        <r>
          <rPr>
            <sz val="9"/>
            <color indexed="81"/>
            <rFont val="굴림"/>
            <family val="3"/>
            <charset val="129"/>
          </rPr>
          <t xml:space="preserve">
38평(㎡)-101.838㎡ 179세대
48평(㎡)-134.910㎡ 177세대
48평(㎡)-134.894㎡ 145세대
60평(㎡)-166.744㎡ 150세대</t>
        </r>
      </text>
    </comment>
    <comment ref="Q471" authorId="1" shapeId="0">
      <text>
        <r>
          <rPr>
            <b/>
            <sz val="9"/>
            <color indexed="81"/>
            <rFont val="굴림"/>
            <family val="3"/>
            <charset val="129"/>
          </rPr>
          <t>서신동 e-편한세상</t>
        </r>
        <r>
          <rPr>
            <sz val="9"/>
            <color indexed="81"/>
            <rFont val="굴림"/>
            <family val="3"/>
            <charset val="129"/>
          </rPr>
          <t xml:space="preserve">
2004.5.21 전북도신청
-실내공기질관리 </t>
        </r>
        <r>
          <rPr>
            <b/>
            <sz val="9"/>
            <color indexed="10"/>
            <rFont val="굴림"/>
            <family val="3"/>
            <charset val="129"/>
          </rPr>
          <t>제외</t>
        </r>
        <r>
          <rPr>
            <sz val="9"/>
            <color indexed="81"/>
            <rFont val="굴림"/>
            <family val="3"/>
            <charset val="129"/>
          </rPr>
          <t xml:space="preserve">
-대상 : 04.5.30일이후 신청된 100세대이상 공동주택</t>
        </r>
      </text>
    </comment>
    <comment ref="M472" authorId="3" shapeId="0">
      <text>
        <r>
          <rPr>
            <b/>
            <sz val="9"/>
            <color indexed="81"/>
            <rFont val="굴림"/>
            <family val="3"/>
            <charset val="129"/>
          </rPr>
          <t>인후2 금호두산(재) 1549 (일반 391, 조합1,158)</t>
        </r>
        <r>
          <rPr>
            <sz val="9"/>
            <color indexed="81"/>
            <rFont val="굴림"/>
            <family val="3"/>
            <charset val="129"/>
          </rPr>
          <t xml:space="preserve">
24평A(㎡)-59.66㎡ 43세대 (2, 41) 319세대
24평B(㎡)-59.99㎡ 38세대 (2, 36)
24평C(㎡)-59.62㎡ 238세대 (9, 229)
33평A(㎡)-84.99㎡ 83세대 (6, 77) 706세대
33평B(㎡)-84.90㎡ 80세대 (9, 71)
33평C(㎡)-84.45㎡ 524세대 (30, 494)
33평D(㎡)-84.79㎡ 19세대 (1, 18)
45평A(㎡)-119.29㎡ 130세대 (76, 54) 362세대
45평B(㎡)-121.35㎡ 119세대 (62, 57)
45평C(㎡)-118.46㎡ 92세대 (50, 42)
45평D(㎡)-123.03㎡ 21세대 (13, 8)
54평A(㎡)-146.45㎡ 44세대 (38, 6) 162세대
54평B(㎡)-143.14㎡ 38세대 (32, 6)
54평C(㎡)-144.10㎡ 80세대 (61, 19)</t>
        </r>
      </text>
    </comment>
    <comment ref="M473" authorId="1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 포스코더샾2차 269
</t>
        </r>
        <r>
          <rPr>
            <sz val="9"/>
            <color indexed="81"/>
            <rFont val="굴림"/>
            <family val="3"/>
            <charset val="129"/>
          </rPr>
          <t>45평(㎡)-121.7935㎡ 88세대
53평(㎡)-145.4071㎡ 121세대
62평(㎡)-173.0190㎡ 26세대
68평(㎡)-190.8381㎡ 26세대 
79평(㎡)-212.1697㎡ 4세대
95평(㎡)-266.4724㎡ 2세대
100평(㎡)-267.2305㎡ 2세대</t>
        </r>
      </text>
    </comment>
    <comment ref="Q473" authorId="1" shapeId="0">
      <text>
        <r>
          <rPr>
            <b/>
            <sz val="9"/>
            <color indexed="81"/>
            <rFont val="굴림"/>
            <family val="3"/>
            <charset val="129"/>
          </rPr>
          <t>효자동 포스코2차</t>
        </r>
        <r>
          <rPr>
            <sz val="9"/>
            <color indexed="81"/>
            <rFont val="굴림"/>
            <family val="3"/>
            <charset val="129"/>
          </rPr>
          <t xml:space="preserve">
2004.6.23 전북도신청
-실내공기질관리 </t>
        </r>
        <r>
          <rPr>
            <b/>
            <sz val="9"/>
            <color indexed="10"/>
            <rFont val="굴림"/>
            <family val="3"/>
            <charset val="129"/>
          </rPr>
          <t>대상</t>
        </r>
        <r>
          <rPr>
            <sz val="9"/>
            <color indexed="81"/>
            <rFont val="굴림"/>
            <family val="3"/>
            <charset val="129"/>
          </rPr>
          <t xml:space="preserve">
-대상 : 04.5.30일이후 신청된 100세대이상 공동주택</t>
        </r>
      </text>
    </comment>
    <comment ref="M474" authorId="10" shapeId="0">
      <text>
        <r>
          <rPr>
            <b/>
            <sz val="9"/>
            <color indexed="81"/>
            <rFont val="굴림"/>
            <family val="3"/>
            <charset val="129"/>
          </rPr>
          <t>효자 풍림아이원 202</t>
        </r>
        <r>
          <rPr>
            <sz val="9"/>
            <color indexed="81"/>
            <rFont val="굴림"/>
            <family val="3"/>
            <charset val="129"/>
          </rPr>
          <t xml:space="preserve">
39평(㎡)-99.7593㎡ 126세대
48평(㎡)-121.6645㎡ 76세대</t>
        </r>
      </text>
    </comment>
    <comment ref="Q474" authorId="1" shapeId="0">
      <text>
        <r>
          <rPr>
            <b/>
            <sz val="9"/>
            <color indexed="81"/>
            <rFont val="굴림"/>
            <family val="3"/>
            <charset val="129"/>
          </rPr>
          <t>효자동 풍림아이원</t>
        </r>
        <r>
          <rPr>
            <sz val="9"/>
            <color indexed="81"/>
            <rFont val="굴림"/>
            <family val="3"/>
            <charset val="129"/>
          </rPr>
          <t xml:space="preserve">
2004.6.28 전북도신청
-실내공기질관리</t>
        </r>
        <r>
          <rPr>
            <b/>
            <sz val="9"/>
            <color indexed="10"/>
            <rFont val="굴림"/>
            <family val="3"/>
            <charset val="129"/>
          </rPr>
          <t xml:space="preserve"> 대상</t>
        </r>
        <r>
          <rPr>
            <sz val="9"/>
            <color indexed="81"/>
            <rFont val="굴림"/>
            <family val="3"/>
            <charset val="129"/>
          </rPr>
          <t xml:space="preserve">
-대상 : 04.5.30일이후 신청된 100세대이상 공동주택</t>
        </r>
      </text>
    </comment>
    <comment ref="S474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㈜풍성주택건설
-&gt;
㈜한국토지신탁
</t>
        </r>
      </text>
    </comment>
    <comment ref="M475" authorId="3" shapeId="0">
      <text>
        <r>
          <rPr>
            <b/>
            <sz val="9"/>
            <color indexed="81"/>
            <rFont val="굴림"/>
            <family val="3"/>
            <charset val="129"/>
          </rPr>
          <t>금암 중앙하이츠(재) 602 (일반 283, 조합 319)</t>
        </r>
        <r>
          <rPr>
            <sz val="9"/>
            <color indexed="81"/>
            <rFont val="굴림"/>
            <family val="3"/>
            <charset val="129"/>
          </rPr>
          <t xml:space="preserve">
24평(㎡)-59.96㎡ 98세대 (16, 82)
33평A(㎡)-84.93㎡ 244세대 (60, 184)
33평B(㎡)-84.98㎡ 15세대 (12, 3)
33평C(㎡)-84.78㎡ 18세대 (16, 2)
45평A(㎡)-124.88㎡ 133세대 (91, 42)
45평B(㎡)-123.25㎡ 25세대 (23, 2)
52평(㎡)-145.63㎡ 69세대 (65, 4)</t>
        </r>
      </text>
    </comment>
    <comment ref="M476" authorId="1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효자4지구 주공1 949
</t>
        </r>
        <r>
          <rPr>
            <sz val="9"/>
            <color indexed="81"/>
            <rFont val="굴림"/>
            <family val="3"/>
            <charset val="129"/>
          </rPr>
          <t>16평(㎡)-36.67㎡ 353세대
20평(㎡)-46.90㎡ 416세대
23평(㎡)-51.93㎡ 180세대</t>
        </r>
      </text>
    </comment>
    <comment ref="Q476" authorId="1" shapeId="0">
      <text>
        <r>
          <rPr>
            <b/>
            <sz val="9"/>
            <color indexed="81"/>
            <rFont val="굴림"/>
            <family val="3"/>
            <charset val="129"/>
          </rPr>
          <t>효자4지구 1블럭</t>
        </r>
        <r>
          <rPr>
            <sz val="9"/>
            <color indexed="81"/>
            <rFont val="굴림"/>
            <family val="3"/>
            <charset val="129"/>
          </rPr>
          <t xml:space="preserve">
2004.9.30 건교부 신청
-실내공기질관리 </t>
        </r>
        <r>
          <rPr>
            <b/>
            <sz val="9"/>
            <color indexed="10"/>
            <rFont val="굴림"/>
            <family val="3"/>
            <charset val="129"/>
          </rPr>
          <t>대상</t>
        </r>
        <r>
          <rPr>
            <sz val="9"/>
            <color indexed="81"/>
            <rFont val="굴림"/>
            <family val="3"/>
            <charset val="129"/>
          </rPr>
          <t xml:space="preserve">
-대상 : 04.5.30일이후 신청된 100세대이상 공동주택</t>
        </r>
      </text>
    </comment>
    <comment ref="M477" authorId="1" shapeId="0">
      <text>
        <r>
          <rPr>
            <b/>
            <sz val="9"/>
            <color indexed="81"/>
            <rFont val="굴림"/>
            <family val="3"/>
            <charset val="129"/>
          </rPr>
          <t>효자4지구 주공3 691</t>
        </r>
        <r>
          <rPr>
            <sz val="9"/>
            <color indexed="81"/>
            <rFont val="굴림"/>
            <family val="3"/>
            <charset val="129"/>
          </rPr>
          <t xml:space="preserve">
16평(㎡)-36.67㎡ 271세대
20평(㎡)-46.90㎡ 330세대
23평(㎡)-51.93㎡ 90세대
</t>
        </r>
      </text>
    </comment>
    <comment ref="Q477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효자4지구 3블럭
</t>
        </r>
        <r>
          <rPr>
            <sz val="9"/>
            <color indexed="81"/>
            <rFont val="굴림"/>
            <family val="3"/>
            <charset val="129"/>
          </rPr>
          <t xml:space="preserve">2004.9.30 건교부 신청
-실내공기질관리대상임
-대상 : 04.5.30일이후 신청된 100세대이상 공동주택
</t>
        </r>
      </text>
    </comment>
    <comment ref="M478" authorId="1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팔복 석진모닝클래식 92
</t>
        </r>
        <r>
          <rPr>
            <sz val="9"/>
            <color indexed="81"/>
            <rFont val="굴림"/>
            <family val="3"/>
            <charset val="129"/>
          </rPr>
          <t>34평A(㎡)-84.8585㎡ 52세대
35평B(㎡)-84.9385㎡ 15세대
35평C(㎡)-84.9796㎡ 10세대
35평D(㎡)-84.9526㎡ 15세대</t>
        </r>
      </text>
    </comment>
    <comment ref="S478" authorId="4" shapeId="0">
      <text>
        <r>
          <rPr>
            <b/>
            <sz val="9"/>
            <color indexed="81"/>
            <rFont val="굴림"/>
            <family val="3"/>
            <charset val="129"/>
          </rPr>
          <t>석진모닝클래식
-&gt; 석진모닝클레시움</t>
        </r>
        <r>
          <rPr>
            <sz val="9"/>
            <color indexed="81"/>
            <rFont val="굴림"/>
            <family val="3"/>
            <charset val="129"/>
          </rPr>
          <t xml:space="preserve">
㈜석진주택건설
-&gt; ㈜유진종합건설 대표 유명희
군산시 대명동 138-42</t>
        </r>
      </text>
    </comment>
    <comment ref="T478" authorId="4" shapeId="0">
      <text>
        <r>
          <rPr>
            <b/>
            <sz val="9"/>
            <color indexed="81"/>
            <rFont val="굴림"/>
            <family val="3"/>
            <charset val="129"/>
          </rPr>
          <t>석진모닝클래식
-&gt; 석진모닝클레시움</t>
        </r>
        <r>
          <rPr>
            <sz val="9"/>
            <color indexed="81"/>
            <rFont val="굴림"/>
            <family val="3"/>
            <charset val="129"/>
          </rPr>
          <t xml:space="preserve">
㈜국빈종합건설
-&gt; ㈜코스타 대표 이용수
군산시 월명동 23-1</t>
        </r>
      </text>
    </comment>
    <comment ref="M479" authorId="5" shapeId="0">
      <text>
        <r>
          <rPr>
            <b/>
            <sz val="9"/>
            <color indexed="81"/>
            <rFont val="굴림"/>
            <family val="3"/>
            <charset val="129"/>
          </rPr>
          <t>신시가지 우미이노스빌 369</t>
        </r>
        <r>
          <rPr>
            <sz val="9"/>
            <color indexed="81"/>
            <rFont val="굴림"/>
            <family val="3"/>
            <charset val="129"/>
          </rPr>
          <t xml:space="preserve">
평(㎡)-㎡ 세대
평(㎡)-㎡ 세대
평(㎡)-㎡ 세대</t>
        </r>
      </text>
    </comment>
    <comment ref="S479" authorId="10" shapeId="0">
      <text>
        <r>
          <rPr>
            <b/>
            <sz val="9"/>
            <color indexed="81"/>
            <rFont val="굴림"/>
            <family val="3"/>
            <charset val="129"/>
          </rPr>
          <t>대표 : 이석준</t>
        </r>
        <r>
          <rPr>
            <sz val="9"/>
            <color indexed="81"/>
            <rFont val="굴림"/>
            <family val="3"/>
            <charset val="129"/>
          </rPr>
          <t xml:space="preserve">
전남 장성군 장성읍 영천리 944-2 </t>
        </r>
      </text>
    </comment>
    <comment ref="M480" authorId="1" shapeId="0">
      <text>
        <r>
          <rPr>
            <b/>
            <sz val="9"/>
            <color indexed="81"/>
            <rFont val="굴림"/>
            <family val="3"/>
            <charset val="129"/>
          </rPr>
          <t>신시가지 현대 I'PARK 622</t>
        </r>
        <r>
          <rPr>
            <sz val="9"/>
            <color indexed="81"/>
            <rFont val="굴림"/>
            <family val="3"/>
            <charset val="129"/>
          </rPr>
          <t xml:space="preserve">
40평(㎡)-101.853㎡ 326세대
47평(㎡)-121.0663㎡ 146세대
51평(㎡)-134.963㎡ 106세대
56평(㎡)-142.3148㎡ 36세대
82평A(㎡)-216.4344㎡ 6세대
82평B(㎡)-215.5705㎡ 2세대</t>
        </r>
      </text>
    </comment>
    <comment ref="S480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서울시 강남구 삼성동 160
현대산업개발(주)  이 방 주
</t>
        </r>
      </text>
    </comment>
    <comment ref="S481" authorId="4" shapeId="0">
      <text>
        <r>
          <rPr>
            <b/>
            <sz val="9"/>
            <color indexed="81"/>
            <rFont val="굴림"/>
            <family val="3"/>
            <charset val="129"/>
          </rPr>
          <t>㈜호반주택 대표 장세면</t>
        </r>
        <r>
          <rPr>
            <sz val="9"/>
            <color indexed="81"/>
            <rFont val="굴림"/>
            <family val="3"/>
            <charset val="129"/>
          </rPr>
          <t xml:space="preserve">
광주시 서구 화정동 316-91</t>
        </r>
      </text>
    </comment>
    <comment ref="M482" authorId="1" shapeId="0">
      <text>
        <r>
          <rPr>
            <b/>
            <sz val="9"/>
            <color indexed="81"/>
            <rFont val="굴림"/>
            <family val="3"/>
            <charset val="129"/>
          </rPr>
          <t>중화산 오페라하우스 160</t>
        </r>
        <r>
          <rPr>
            <sz val="9"/>
            <color indexed="81"/>
            <rFont val="굴림"/>
            <family val="3"/>
            <charset val="129"/>
          </rPr>
          <t xml:space="preserve">
74평(㎡)-130.8298㎡ 80세대
74평(㎡)-130.9283㎡ 20세대
96평(㎡)-170.3971㎡ 40세대
98평(㎡)-170.3608㎡ 20세대
</t>
        </r>
      </text>
    </comment>
    <comment ref="Q482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2006.2.8 변경승인</t>
        </r>
      </text>
    </comment>
    <comment ref="S482" authorId="1" shapeId="0">
      <text>
        <r>
          <rPr>
            <b/>
            <sz val="9"/>
            <color indexed="81"/>
            <rFont val="굴림"/>
            <family val="3"/>
            <charset val="129"/>
          </rPr>
          <t>중화산 오페라
㈜케이씨 대표 조석준</t>
        </r>
        <r>
          <rPr>
            <sz val="9"/>
            <color indexed="81"/>
            <rFont val="굴림"/>
            <family val="3"/>
            <charset val="129"/>
          </rPr>
          <t xml:space="preserve">
전북 익산시 부송동 1045-5
</t>
        </r>
      </text>
    </comment>
    <comment ref="T482" authorId="4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중화산 오페라
</t>
        </r>
        <r>
          <rPr>
            <sz val="9"/>
            <color indexed="81"/>
            <rFont val="굴림"/>
            <family val="3"/>
            <charset val="129"/>
          </rPr>
          <t xml:space="preserve">
(유)예림 대표 김재용
부안군 부안읍 동중리 127-10</t>
        </r>
      </text>
    </comment>
    <comment ref="M483" authorId="1" shapeId="0">
      <text>
        <r>
          <rPr>
            <b/>
            <sz val="9"/>
            <color indexed="81"/>
            <rFont val="굴림"/>
            <family val="3"/>
            <charset val="129"/>
          </rPr>
          <t>송천센트럴파크2 468</t>
        </r>
        <r>
          <rPr>
            <sz val="9"/>
            <color indexed="81"/>
            <rFont val="굴림"/>
            <family val="3"/>
            <charset val="129"/>
          </rPr>
          <t xml:space="preserve">
32평(㎡)-84.9410㎡ 118세대
37평(㎡)-99.4421㎡ 60세대
38평(㎡)-103.4602㎡ 180세대
45평(㎡)-117.3633㎡ 110세대(A 1, B 109)</t>
        </r>
      </text>
    </comment>
    <comment ref="M484" authorId="1" shapeId="0">
      <text>
        <r>
          <rPr>
            <b/>
            <sz val="9"/>
            <color indexed="81"/>
            <rFont val="굴림"/>
            <family val="3"/>
            <charset val="129"/>
          </rPr>
          <t>인후농원주공 423 
(분양 150, 임대 273)</t>
        </r>
        <r>
          <rPr>
            <sz val="9"/>
            <color indexed="81"/>
            <rFont val="굴림"/>
            <family val="3"/>
            <charset val="129"/>
          </rPr>
          <t xml:space="preserve">
평(㎡)-㎡ 세대</t>
        </r>
      </text>
    </comment>
    <comment ref="M485" authorId="1" shapeId="0">
      <text>
        <r>
          <rPr>
            <b/>
            <sz val="9"/>
            <color indexed="81"/>
            <rFont val="굴림"/>
            <family val="3"/>
            <charset val="129"/>
          </rPr>
          <t>송천 진흥W-PARK 900</t>
        </r>
        <r>
          <rPr>
            <sz val="9"/>
            <color indexed="81"/>
            <rFont val="굴림"/>
            <family val="3"/>
            <charset val="129"/>
          </rPr>
          <t xml:space="preserve">
34평(㎡)-84.9707㎡ 612세대
45평(㎡)-121.9526㎡ 216세대
56평(㎡)-155.7268㎡ 72세대</t>
        </r>
      </text>
    </comment>
    <comment ref="S485" authorId="1" shapeId="0">
      <text>
        <r>
          <rPr>
            <b/>
            <sz val="9"/>
            <color indexed="81"/>
            <rFont val="굴림"/>
            <family val="3"/>
            <charset val="129"/>
          </rPr>
          <t>공동주택_54:</t>
        </r>
        <r>
          <rPr>
            <sz val="9"/>
            <color indexed="81"/>
            <rFont val="굴림"/>
            <family val="3"/>
            <charset val="129"/>
          </rPr>
          <t xml:space="preserve">
(주)진성주택 대표 탁 병 태
-&gt;
서울특별시 강남구 대치동 944-31번지(02-528-0581)
 대한토지신탁(주) 대표  장 병 선
</t>
        </r>
      </text>
    </comment>
    <comment ref="M486" authorId="1" shapeId="0">
      <text>
        <r>
          <rPr>
            <b/>
            <sz val="9"/>
            <color indexed="81"/>
            <rFont val="굴림"/>
            <family val="3"/>
            <charset val="129"/>
          </rPr>
          <t>송천 센트럴파크1 520</t>
        </r>
        <r>
          <rPr>
            <sz val="9"/>
            <color indexed="81"/>
            <rFont val="굴림"/>
            <family val="3"/>
            <charset val="129"/>
          </rPr>
          <t xml:space="preserve">
34평(㎡)-84.9279㎡ 91세대
39평(㎡)-101.0869㎡ 61세대
43평(㎡)-112.9458㎡ 218세대
55평(㎡)-143.7874㎡ 140세대
70평(㎡)-179.5580㎡ 10세대</t>
        </r>
      </text>
    </comment>
    <comment ref="M488" authorId="1" shapeId="0">
      <text>
        <r>
          <rPr>
            <b/>
            <sz val="9"/>
            <color indexed="81"/>
            <rFont val="굴림"/>
            <family val="3"/>
            <charset val="129"/>
          </rPr>
          <t>호성 진흥더블파크2차 791</t>
        </r>
        <r>
          <rPr>
            <sz val="9"/>
            <color indexed="81"/>
            <rFont val="굴림"/>
            <family val="3"/>
            <charset val="129"/>
          </rPr>
          <t xml:space="preserve">
25평(㎡)-84.73㎡ 46세대
31평(㎡)-103.16㎡ 534세대
31평(㎡)-103.90㎡ 24세대
39평(㎡)-128.35㎡ 69세대
48평(㎡)-157.56㎡ 118세대</t>
        </r>
      </text>
    </comment>
    <comment ref="M490" authorId="4" shapeId="0">
      <text>
        <r>
          <rPr>
            <b/>
            <sz val="9"/>
            <color indexed="81"/>
            <rFont val="굴림"/>
            <family val="3"/>
            <charset val="129"/>
          </rPr>
          <t>33평형 240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491" authorId="1" shapeId="0">
      <text>
        <r>
          <rPr>
            <b/>
            <sz val="9"/>
            <color indexed="81"/>
            <rFont val="굴림"/>
            <family val="3"/>
            <charset val="129"/>
          </rPr>
          <t>인후동 송정 226세대</t>
        </r>
        <r>
          <rPr>
            <sz val="9"/>
            <color indexed="81"/>
            <rFont val="굴림"/>
            <family val="3"/>
            <charset val="129"/>
          </rPr>
          <t xml:space="preserve">
34 평(㎡)-84.7502㎡ 72세대
38평A(㎡)-98.5496㎡ 12세대
38평B(㎡)-98.5496㎡ 12세대
43 평(㎡)-110.6796㎡ 36세대
50 평(㎡)-126.6281㎡ 82세대
51 평(㎡)-131.7927㎡ 12세대</t>
        </r>
      </text>
    </comment>
    <comment ref="M492" authorId="1" shapeId="0">
      <text>
        <r>
          <rPr>
            <b/>
            <sz val="9"/>
            <color indexed="81"/>
            <rFont val="굴림"/>
            <family val="3"/>
            <charset val="129"/>
          </rPr>
          <t>태평 SK-VIEW 재개발</t>
        </r>
        <r>
          <rPr>
            <sz val="9"/>
            <color indexed="81"/>
            <rFont val="굴림"/>
            <family val="3"/>
            <charset val="129"/>
          </rPr>
          <t xml:space="preserve">
45평(㎡)-122.6963㎡ 76세대
49평A(㎡)-135.8319㎡ 204세대
49평B(㎡)-135.5885㎡ 90세대
59 평(㎡)-164.8936㎡ 130세대
69 평(㎡)-192.1078㎡ 174세대
77 평(㎡)-206.9680㎡ 32세대
89 평(㎡)-235.8618㎡ 6세대</t>
        </r>
      </text>
    </comment>
    <comment ref="M493" authorId="1" shapeId="0">
      <text>
        <r>
          <rPr>
            <b/>
            <sz val="9"/>
            <color indexed="81"/>
            <rFont val="굴림"/>
            <family val="3"/>
            <charset val="129"/>
          </rPr>
          <t>광진햇빛찬 2차</t>
        </r>
        <r>
          <rPr>
            <sz val="9"/>
            <color indexed="81"/>
            <rFont val="굴림"/>
            <family val="3"/>
            <charset val="129"/>
          </rPr>
          <t xml:space="preserve">
103.66㎡ 30세대
109.44㎡ 66세대</t>
        </r>
      </text>
    </comment>
    <comment ref="M494" authorId="11" shapeId="0">
      <text>
        <r>
          <rPr>
            <sz val="9"/>
            <color indexed="81"/>
            <rFont val="굴림"/>
            <family val="3"/>
            <charset val="129"/>
          </rPr>
          <t>송천 현대아이파크
101.89㎡ 118세대
126.50㎡ 168세대
154.03㎡ 144세대
183.79㎡  48세대</t>
        </r>
      </text>
    </comment>
    <comment ref="M495" authorId="11" shapeId="0">
      <text>
        <r>
          <rPr>
            <sz val="9"/>
            <color indexed="81"/>
            <rFont val="굴림"/>
            <family val="3"/>
            <charset val="129"/>
          </rPr>
          <t xml:space="preserve">송천현대아이파크
101.89㎡ 197세대
126.50㎡ 107세대
</t>
        </r>
      </text>
    </comment>
    <comment ref="M496" authorId="11" shapeId="0">
      <text>
        <r>
          <rPr>
            <sz val="9"/>
            <color indexed="81"/>
            <rFont val="굴림"/>
            <family val="3"/>
            <charset val="129"/>
          </rPr>
          <t xml:space="preserve">효자주공4/4
74㎡  70세대
84㎡ 432세대
</t>
        </r>
      </text>
    </comment>
    <comment ref="M497" authorId="11" shapeId="0">
      <text>
        <r>
          <rPr>
            <sz val="9"/>
            <color indexed="81"/>
            <rFont val="굴림"/>
            <family val="3"/>
            <charset val="129"/>
          </rPr>
          <t>전북개발공사 에코르
84.85㎡ 187세대
84.86㎡ 283세대</t>
        </r>
      </text>
    </comment>
    <comment ref="M498" authorId="1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효자 4지구 2블럭
</t>
        </r>
        <r>
          <rPr>
            <sz val="9"/>
            <color indexed="81"/>
            <rFont val="굴림"/>
            <family val="3"/>
            <charset val="129"/>
          </rPr>
          <t>119㎡ - 158세대
134㎡ - 115세대
149㎡ -   67세대</t>
        </r>
      </text>
    </comment>
    <comment ref="S498" authorId="10" shapeId="0">
      <text>
        <r>
          <rPr>
            <sz val="9"/>
            <color indexed="81"/>
            <rFont val="굴림"/>
            <family val="3"/>
            <charset val="129"/>
          </rPr>
          <t>효자5택지</t>
        </r>
      </text>
    </comment>
    <comment ref="M499" authorId="11" shapeId="0">
      <text>
        <r>
          <rPr>
            <sz val="9"/>
            <color indexed="81"/>
            <rFont val="굴림"/>
            <family val="3"/>
            <charset val="129"/>
          </rPr>
          <t>하가영무
59.97㎡ - 601세대</t>
        </r>
      </text>
    </comment>
    <comment ref="M500" authorId="11" shapeId="0">
      <text>
        <r>
          <rPr>
            <sz val="9"/>
            <color indexed="81"/>
            <rFont val="굴림"/>
            <family val="3"/>
            <charset val="129"/>
          </rPr>
          <t xml:space="preserve">효자5지구 1블럭
33㎡ - 150세대
36㎡ - 206세대
46㎡ - 390세대
51㎡ - 110세대
</t>
        </r>
      </text>
    </comment>
    <comment ref="M501" authorId="11" shapeId="0">
      <text>
        <r>
          <rPr>
            <sz val="9"/>
            <color indexed="81"/>
            <rFont val="굴림"/>
            <family val="3"/>
            <charset val="129"/>
          </rPr>
          <t>효자5지구 2블럭
33㎡ - 116세대
36㎡ - 317세대
46㎡ - 213세대</t>
        </r>
      </text>
    </comment>
    <comment ref="M502" authorId="11" shapeId="0">
      <text>
        <r>
          <rPr>
            <sz val="9"/>
            <color indexed="81"/>
            <rFont val="굴림"/>
            <family val="3"/>
            <charset val="129"/>
          </rPr>
          <t>하가 일신건영
84.99㎡ - 331세대</t>
        </r>
      </text>
    </comment>
    <comment ref="M503" authorId="11" shapeId="0">
      <text>
        <r>
          <rPr>
            <sz val="9"/>
            <color indexed="81"/>
            <rFont val="굴림"/>
            <family val="3"/>
            <charset val="129"/>
          </rPr>
          <t>74㎡ - 78세대
84㎡ - 526세대</t>
        </r>
      </text>
    </comment>
    <comment ref="M504" authorId="1" shapeId="0">
      <text>
        <r>
          <rPr>
            <sz val="9"/>
            <color indexed="81"/>
            <rFont val="굴림"/>
            <family val="3"/>
            <charset val="129"/>
          </rPr>
          <t>84.933㎡ 78세대
113.387㎡ 109세대
130.211㎡ 245세대
156.045㎡ 56세대
198.931㎡ 10세대</t>
        </r>
      </text>
    </comment>
    <comment ref="M505" authorId="11" shapeId="0">
      <text>
        <r>
          <rPr>
            <sz val="9"/>
            <color indexed="81"/>
            <rFont val="굴림"/>
            <family val="3"/>
            <charset val="129"/>
          </rPr>
          <t>하가 일신건영
84.99㎡ - 331세대</t>
        </r>
      </text>
    </comment>
    <comment ref="M509" authorId="10" shapeId="0">
      <text>
        <r>
          <rPr>
            <sz val="9"/>
            <color indexed="81"/>
            <rFont val="굴림"/>
            <family val="3"/>
            <charset val="129"/>
          </rPr>
          <t>84.97㎡ - 287세대
84.91㎡ - 120세대</t>
        </r>
      </text>
    </comment>
    <comment ref="S509" authorId="10" shapeId="0">
      <text>
        <r>
          <rPr>
            <sz val="9"/>
            <color indexed="81"/>
            <rFont val="굴림"/>
            <family val="3"/>
            <charset val="129"/>
          </rPr>
          <t xml:space="preserve">대표 : 현명자
서울시 강남구 삼성동 140-12
</t>
        </r>
      </text>
    </comment>
    <comment ref="T509" authorId="1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대표 : 박용호
</t>
        </r>
        <r>
          <rPr>
            <sz val="9"/>
            <color indexed="81"/>
            <rFont val="굴림"/>
            <family val="3"/>
            <charset val="129"/>
          </rPr>
          <t>인천시 계양구 계산동 947-4</t>
        </r>
      </text>
    </comment>
    <comment ref="M513" authorId="4" shapeId="0">
      <text>
        <r>
          <rPr>
            <b/>
            <sz val="8"/>
            <color indexed="81"/>
            <rFont val="굴림"/>
            <family val="3"/>
            <charset val="129"/>
          </rPr>
          <t>전용 84.99㎡  585세대</t>
        </r>
      </text>
    </comment>
    <comment ref="S513" authorId="4" shapeId="0">
      <text>
        <r>
          <rPr>
            <sz val="8"/>
            <color indexed="81"/>
            <rFont val="굴림"/>
            <family val="3"/>
            <charset val="129"/>
          </rPr>
          <t>전주시 완산구 고사동 389-1
뉴롯데오피스텔 503호</t>
        </r>
      </text>
    </comment>
    <comment ref="M514" authorId="4" shapeId="0">
      <text>
        <r>
          <rPr>
            <b/>
            <sz val="8"/>
            <color indexed="81"/>
            <rFont val="굴림"/>
            <family val="3"/>
            <charset val="129"/>
          </rPr>
          <t xml:space="preserve">전용 84.99 381세대
</t>
        </r>
      </text>
    </comment>
    <comment ref="S514" authorId="4" shapeId="0">
      <text>
        <r>
          <rPr>
            <sz val="9"/>
            <color indexed="81"/>
            <rFont val="굴림"/>
            <family val="3"/>
            <charset val="129"/>
          </rPr>
          <t>전주시 완산구 고사동 389-1
뉴롯데오피스텔 503호</t>
        </r>
      </text>
    </comment>
    <comment ref="M517" authorId="10" shapeId="0">
      <text>
        <r>
          <rPr>
            <b/>
            <sz val="9"/>
            <color indexed="81"/>
            <rFont val="굴림"/>
            <family val="3"/>
            <charset val="129"/>
          </rPr>
          <t>100.58</t>
        </r>
        <r>
          <rPr>
            <sz val="9"/>
            <color indexed="81"/>
            <rFont val="굴림"/>
            <family val="3"/>
            <charset val="129"/>
          </rPr>
          <t>㎡ -124세대
115.94㎡ -118세대
115.59㎡ -118세대
125.34㎡ -120세대</t>
        </r>
      </text>
    </comment>
    <comment ref="S517" authorId="10" shapeId="0">
      <text>
        <r>
          <rPr>
            <sz val="9"/>
            <color indexed="81"/>
            <rFont val="굴림"/>
            <family val="3"/>
            <charset val="129"/>
          </rPr>
          <t>효자5택지</t>
        </r>
      </text>
    </comment>
    <comment ref="M523" authorId="1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118.2247㎡-224
102.5648㎡-408
102.2006㎡-99</t>
        </r>
      </text>
    </comment>
    <comment ref="M524" authorId="1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118.1541-87
102.5211-304
102.1791-64
</t>
        </r>
      </text>
    </comment>
    <comment ref="M527" authorId="4" shapeId="0">
      <text>
        <r>
          <rPr>
            <b/>
            <sz val="9"/>
            <color indexed="81"/>
            <rFont val="굴림"/>
            <family val="3"/>
            <charset val="129"/>
          </rPr>
          <t>78㎡ - 117세대
83㎡ - 9세대
84㎡ - 193세대</t>
        </r>
      </text>
    </comment>
    <comment ref="M528" authorId="4" shapeId="0">
      <text>
        <r>
          <rPr>
            <b/>
            <sz val="9"/>
            <color indexed="81"/>
            <rFont val="굴림"/>
            <family val="3"/>
            <charset val="129"/>
          </rPr>
          <t>78㎡ - 117세대
83㎡ - 9세대
84㎡ - 193세대</t>
        </r>
      </text>
    </comment>
    <comment ref="M537" authorId="1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84.98㎡-70
117.36㎡-4</t>
        </r>
      </text>
    </comment>
    <comment ref="M538" authorId="1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84.91-125, 84.94-51
84.97-116, 84.98-95
84.92-5</t>
        </r>
      </text>
    </comment>
    <comment ref="M539" authorId="12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전용 84㎡ : 256세대
전용111㎡ : 201세대
</t>
        </r>
      </text>
    </comment>
    <comment ref="M540" authorId="12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전용 84㎡A : 267세대
전용 84㎡B : 62세대 
전용 102㎡ : 104세대
전용 111㎡ : 201세대
</t>
        </r>
      </text>
    </comment>
    <comment ref="M544" authorId="12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전용 84㎡  : 171세대
전용 98㎡  : 184세대
전용 115㎡ : 126세대</t>
        </r>
      </text>
    </comment>
  </commentList>
</comments>
</file>

<file path=xl/comments2.xml><?xml version="1.0" encoding="utf-8"?>
<comments xmlns="http://schemas.openxmlformats.org/spreadsheetml/2006/main">
  <authors>
    <author>a</author>
    <author>user</author>
    <author>SEC</author>
  </authors>
  <commentList>
    <comment ref="M4" authorId="0" shapeId="0">
      <text>
        <r>
          <rPr>
            <sz val="9"/>
            <color indexed="81"/>
            <rFont val="굴림"/>
            <family val="3"/>
            <charset val="129"/>
          </rPr>
          <t>83.228㎡ 36세대</t>
        </r>
      </text>
    </comment>
    <comment ref="T4" authorId="0" shapeId="0">
      <text>
        <r>
          <rPr>
            <b/>
            <sz val="9"/>
            <color indexed="81"/>
            <rFont val="굴림"/>
            <family val="3"/>
            <charset val="129"/>
          </rPr>
          <t>대표 : 김용보</t>
        </r>
        <r>
          <rPr>
            <sz val="9"/>
            <color indexed="81"/>
            <rFont val="굴림"/>
            <family val="3"/>
            <charset val="129"/>
          </rPr>
          <t xml:space="preserve">
진안군 진안읍 군상리 274-1 (567-804)</t>
        </r>
      </text>
    </comment>
    <comment ref="M5" authorId="1" shapeId="0">
      <text>
        <r>
          <rPr>
            <b/>
            <sz val="8"/>
            <color indexed="81"/>
            <rFont val="굴림"/>
            <family val="3"/>
            <charset val="129"/>
          </rPr>
          <t>전용 59.97㎡ : 193세대
전용 84.94㎡ : 317세대</t>
        </r>
      </text>
    </comment>
    <comment ref="M6" authorId="1" shapeId="0">
      <text>
        <r>
          <rPr>
            <b/>
            <sz val="9"/>
            <color indexed="81"/>
            <rFont val="굴림"/>
            <family val="3"/>
            <charset val="129"/>
          </rPr>
          <t>전용 50.02㎡ : 88세대
전용 59.85㎡ : 101세대</t>
        </r>
      </text>
    </comment>
    <comment ref="M28" authorId="2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전용 106㎡  : 166세대
전용 118㎡  : 163세대
전용 120㎡ :  165세대</t>
        </r>
      </text>
    </comment>
  </commentList>
</comments>
</file>

<file path=xl/sharedStrings.xml><?xml version="1.0" encoding="utf-8"?>
<sst xmlns="http://schemas.openxmlformats.org/spreadsheetml/2006/main" count="3446" uniqueCount="1869">
  <si>
    <t>하가지구 부영</t>
    <phoneticPr fontId="2" type="noConversion"/>
  </si>
  <si>
    <t>덕진동2가 690</t>
    <phoneticPr fontId="2" type="noConversion"/>
  </si>
  <si>
    <t>㈜부영주택</t>
    <phoneticPr fontId="2" type="noConversion"/>
  </si>
  <si>
    <t>효자3가 1526-2</t>
    <phoneticPr fontId="2" type="noConversion"/>
  </si>
  <si>
    <t>신시가지스카이타워주택조합</t>
    <phoneticPr fontId="2" type="noConversion"/>
  </si>
  <si>
    <t>코오롱글로벌㈜</t>
    <phoneticPr fontId="2" type="noConversion"/>
  </si>
  <si>
    <t>효자선변1</t>
  </si>
  <si>
    <t>효자1가 685-1</t>
  </si>
  <si>
    <t>㈜황전종합건설</t>
  </si>
  <si>
    <t>광진산업모악2</t>
  </si>
  <si>
    <t>평화2가 713-1</t>
  </si>
  <si>
    <t>광진산업모악1</t>
  </si>
  <si>
    <t>평화2가 713-16</t>
  </si>
  <si>
    <t>서신2차광진장미</t>
  </si>
  <si>
    <t>서신동 962-1</t>
  </si>
  <si>
    <t>두산푸른솔</t>
  </si>
  <si>
    <t>평화2가 712-1</t>
  </si>
  <si>
    <t>(유)두산주택</t>
  </si>
  <si>
    <t>(유)신화토건</t>
  </si>
  <si>
    <t>효자대림마이빌</t>
  </si>
  <si>
    <t>효자1가 106-23</t>
  </si>
  <si>
    <t>㈜대림건설</t>
  </si>
  <si>
    <t>㈜금성건설</t>
  </si>
  <si>
    <t>평화주공그린타운1</t>
  </si>
  <si>
    <t>평화2가 897-1</t>
  </si>
  <si>
    <t>원산파크</t>
  </si>
  <si>
    <t>남노송동 64</t>
  </si>
  <si>
    <t>(유)원산주택</t>
  </si>
  <si>
    <t>삼천호반리젠시빌</t>
  </si>
  <si>
    <t>삼천1가 286-10</t>
  </si>
  <si>
    <t>리젠시빌건설㈜</t>
  </si>
  <si>
    <t>호반건설산업㈜</t>
  </si>
  <si>
    <t>선변2차안행고을</t>
  </si>
  <si>
    <t>효자1가 684</t>
  </si>
  <si>
    <t>평화호반리젠시빌</t>
  </si>
  <si>
    <t>평화2가 889-7</t>
  </si>
  <si>
    <t>엘드빌리지</t>
  </si>
  <si>
    <t>중화산2가 583</t>
  </si>
  <si>
    <t>㈜엘드</t>
  </si>
  <si>
    <t>㈜엘드건설</t>
  </si>
  <si>
    <t>효자미송하이존</t>
  </si>
  <si>
    <t>효자1가 431</t>
  </si>
  <si>
    <t>미송건설㈜</t>
  </si>
  <si>
    <t>미석건설산업㈜</t>
  </si>
  <si>
    <t>인후효성</t>
  </si>
  <si>
    <t>인후2가 1559-44</t>
  </si>
  <si>
    <t>송천송학</t>
  </si>
  <si>
    <t>송천1가 395-16</t>
  </si>
  <si>
    <t>선변서신고을</t>
  </si>
  <si>
    <t>서신동 246</t>
  </si>
  <si>
    <t>대풍한마을(재)</t>
  </si>
  <si>
    <t>서완산2가 341-1외1</t>
  </si>
  <si>
    <t>㈜대풍건설</t>
  </si>
  <si>
    <t>평화주공그린타운2</t>
  </si>
  <si>
    <t>평화2가 896-1</t>
  </si>
  <si>
    <t>효자재건축대림</t>
  </si>
  <si>
    <t>효자1가 205-74외5</t>
  </si>
  <si>
    <t>삼호재건축</t>
  </si>
  <si>
    <t>무영,한성</t>
  </si>
  <si>
    <t>엘드파크힐</t>
  </si>
  <si>
    <t>우아3가 423-5</t>
  </si>
  <si>
    <t>미송평화하이존</t>
  </si>
  <si>
    <t>평화2가 310-1</t>
  </si>
  <si>
    <t>평화주공푸른마을</t>
  </si>
  <si>
    <t>평화2가 941</t>
  </si>
  <si>
    <t>아도솔빛</t>
  </si>
  <si>
    <t>송천1가 114-16</t>
  </si>
  <si>
    <t>㈜세원건축</t>
  </si>
  <si>
    <t>효자2가 1031-2</t>
  </si>
  <si>
    <t>우성중산타운</t>
  </si>
  <si>
    <t>중화산2가 406-3</t>
  </si>
  <si>
    <t>코오롱하늘채</t>
  </si>
  <si>
    <t>중화산2가 746-1,2</t>
  </si>
  <si>
    <t>효성양지마을</t>
  </si>
  <si>
    <t>평화1가 412</t>
  </si>
  <si>
    <t>평화동두레</t>
  </si>
  <si>
    <t>평화1가 431외1필지</t>
  </si>
  <si>
    <t>아중부영6</t>
  </si>
  <si>
    <t>인후1가 918-1</t>
  </si>
  <si>
    <t>광진라미안</t>
  </si>
  <si>
    <t>효자1가 408-1</t>
  </si>
  <si>
    <t>현대에코르</t>
  </si>
  <si>
    <t>중화산2가 745-1</t>
  </si>
  <si>
    <t>㈜현대건설</t>
  </si>
  <si>
    <t>우성신성타운</t>
  </si>
  <si>
    <t>평화2가 259-12</t>
  </si>
  <si>
    <t>여의동 669</t>
  </si>
  <si>
    <t>신동아산업개발</t>
  </si>
  <si>
    <t>서노송동 740-2외 4필지</t>
  </si>
  <si>
    <t>세성프리미엄</t>
  </si>
  <si>
    <t>호성1가 750-1</t>
  </si>
  <si>
    <t>반월주공1</t>
  </si>
  <si>
    <t>반월동 1229</t>
  </si>
  <si>
    <t>송천주공2</t>
  </si>
  <si>
    <t>송천2가 1280</t>
  </si>
  <si>
    <t>인후선변 행복한세상1</t>
  </si>
  <si>
    <t>인후1가 574</t>
  </si>
  <si>
    <t>동도미소드림</t>
  </si>
  <si>
    <t>평화2가 457-4외13필지</t>
  </si>
  <si>
    <t>인후선변 행복한세상2</t>
  </si>
  <si>
    <t>인후1가 574-7</t>
  </si>
  <si>
    <t>두산경복궁</t>
  </si>
  <si>
    <t>평화2가 184-1</t>
  </si>
  <si>
    <t>석정수팰리스</t>
  </si>
  <si>
    <t>중화산1가 221-31</t>
  </si>
  <si>
    <t>서신진보설레임</t>
  </si>
  <si>
    <t>서신동 280</t>
  </si>
  <si>
    <t>광진햇빛찬</t>
  </si>
  <si>
    <t>중화산2가 825</t>
  </si>
  <si>
    <t>효자 엘드수목토1</t>
  </si>
  <si>
    <t>효자2가 49-2</t>
  </si>
  <si>
    <t>효자포스코The#1</t>
  </si>
  <si>
    <t>효자2가 100-1</t>
  </si>
  <si>
    <t>호성 진흥W파크1</t>
  </si>
  <si>
    <t>호성1가 829-4</t>
  </si>
  <si>
    <t>호성 진흥W파크2</t>
  </si>
  <si>
    <t>호성1가 851</t>
  </si>
  <si>
    <t>송정써미트</t>
  </si>
  <si>
    <t>평화2가 943</t>
  </si>
  <si>
    <t>우성해오름</t>
  </si>
  <si>
    <t>중노송동 303</t>
  </si>
  <si>
    <t>금암동 도래미</t>
  </si>
  <si>
    <t>금암동 145-37</t>
  </si>
  <si>
    <t>삼천주공1 세창짜임</t>
  </si>
  <si>
    <t>삼천1가 585-10</t>
  </si>
  <si>
    <t>효자태백 남양i좋은집</t>
  </si>
  <si>
    <t>효자1가 363-1외 2필지</t>
  </si>
  <si>
    <t>조합,㈜남양건설</t>
  </si>
  <si>
    <t>송천 GS자이</t>
  </si>
  <si>
    <t>송천1가 806</t>
  </si>
  <si>
    <t>송천 광진라미안</t>
  </si>
  <si>
    <t>송천1가 805</t>
  </si>
  <si>
    <t>반월동 영무예다음</t>
  </si>
  <si>
    <t>반월동 217-4외14필지</t>
  </si>
  <si>
    <t>하누리홈타운</t>
  </si>
  <si>
    <t>인후동1가 780-2</t>
  </si>
  <si>
    <t>평화동 지안리즈</t>
  </si>
  <si>
    <t>평화1가 486-10외 7필지</t>
  </si>
  <si>
    <t>효자주공2 한신휴</t>
  </si>
  <si>
    <t>효자1가 190외 4필지</t>
  </si>
  <si>
    <t>효자 엘드수목토2</t>
  </si>
  <si>
    <t>효자2가 110일원</t>
  </si>
  <si>
    <t>인후주공1 한신휴</t>
  </si>
  <si>
    <t>인후1가 575</t>
  </si>
  <si>
    <t>서신대림e-편한세상</t>
  </si>
  <si>
    <t>서신동 572외 60필지</t>
  </si>
  <si>
    <t>인후주공2 금호두산</t>
  </si>
  <si>
    <t>인후1가 561외3필지</t>
  </si>
  <si>
    <t>효자포스코The#2</t>
  </si>
  <si>
    <t>효자동2가 122외 41필지</t>
  </si>
  <si>
    <t>위    치</t>
  </si>
  <si>
    <t>60&gt;</t>
  </si>
  <si>
    <t>금암주공 중앙하이츠</t>
  </si>
  <si>
    <t>금암동 1564</t>
  </si>
  <si>
    <t>효자동풍림아이원</t>
  </si>
  <si>
    <t>효자동2가 184외 39필지</t>
  </si>
  <si>
    <t>효자4택지개발지구1브럭</t>
  </si>
  <si>
    <t>효자4택지개발지구3브럭</t>
  </si>
  <si>
    <t>신시가지호반베르디움</t>
  </si>
  <si>
    <t>중화산 오페라하우스</t>
  </si>
  <si>
    <t>신시가지 우미이노스빌</t>
  </si>
  <si>
    <t>효자서부신시가지 48-3블록</t>
  </si>
  <si>
    <t>팔복 석진모닝클레시움</t>
  </si>
  <si>
    <t>팔복2가 135-2일원</t>
  </si>
  <si>
    <t>송천 진흥W-Park</t>
  </si>
  <si>
    <t>신시가지현대I'PARK</t>
  </si>
  <si>
    <t>중화산동 선너머</t>
  </si>
  <si>
    <t>중화산동1가 160-3</t>
  </si>
  <si>
    <t>(유)상운건설</t>
  </si>
  <si>
    <t>송천 센트럴파크1</t>
  </si>
  <si>
    <t>송천1가 289-9</t>
  </si>
  <si>
    <t>송천 센트럴파크2</t>
  </si>
  <si>
    <t>송천1가 298-1</t>
  </si>
  <si>
    <t>인후동 송정</t>
  </si>
  <si>
    <t>태평동 SK-VIEW</t>
  </si>
  <si>
    <t>태평동 25</t>
  </si>
  <si>
    <t>우아동선변</t>
  </si>
  <si>
    <t>우아동2가869</t>
  </si>
  <si>
    <t>효자4동</t>
    <phoneticPr fontId="2" type="noConversion"/>
  </si>
  <si>
    <t>동산동</t>
    <phoneticPr fontId="2" type="noConversion"/>
  </si>
  <si>
    <t>일신건영㈜</t>
    <phoneticPr fontId="2" type="noConversion"/>
  </si>
  <si>
    <t>덕진</t>
    <phoneticPr fontId="2" type="noConversion"/>
  </si>
  <si>
    <t>전용면적별 세대수</t>
  </si>
  <si>
    <t>연번</t>
  </si>
  <si>
    <t>단지명</t>
  </si>
  <si>
    <t>택지</t>
  </si>
  <si>
    <t>용도</t>
  </si>
  <si>
    <t>구청</t>
  </si>
  <si>
    <t>행정동</t>
  </si>
  <si>
    <t>위  치</t>
  </si>
  <si>
    <t>대지면적</t>
  </si>
  <si>
    <t>연면적</t>
  </si>
  <si>
    <t>건폐율</t>
  </si>
  <si>
    <t>용적율</t>
  </si>
  <si>
    <t>동수</t>
  </si>
  <si>
    <t>층수</t>
  </si>
  <si>
    <t>세대수</t>
  </si>
  <si>
    <t>&lt;=60</t>
  </si>
  <si>
    <t>60~85</t>
  </si>
  <si>
    <t>85&lt;</t>
  </si>
  <si>
    <t>사업승인</t>
  </si>
  <si>
    <t>사용검사</t>
  </si>
  <si>
    <t>착공신고</t>
  </si>
  <si>
    <t>사업주체</t>
  </si>
  <si>
    <t>시공자</t>
  </si>
  <si>
    <t>동양맨션</t>
  </si>
  <si>
    <t>덕진</t>
  </si>
  <si>
    <t>진북동 417-47</t>
  </si>
  <si>
    <t>삼우</t>
  </si>
  <si>
    <t>완산</t>
  </si>
  <si>
    <t>서서학동</t>
  </si>
  <si>
    <t>서서학동 372-50</t>
  </si>
  <si>
    <t>기린(인후)</t>
  </si>
  <si>
    <t>인후1동</t>
  </si>
  <si>
    <t>인후1가 530-1</t>
  </si>
  <si>
    <t>거북연립</t>
  </si>
  <si>
    <t>금암1동</t>
  </si>
  <si>
    <t>금암동 752-3</t>
  </si>
  <si>
    <t>최보례</t>
  </si>
  <si>
    <t>남운건설㈜</t>
  </si>
  <si>
    <t>효자2동</t>
  </si>
  <si>
    <t>완산</t>
    <phoneticPr fontId="2" type="noConversion"/>
  </si>
  <si>
    <t>동화연립</t>
  </si>
  <si>
    <t>연립</t>
  </si>
  <si>
    <t>금암2동</t>
  </si>
  <si>
    <t>금암2동 525-7</t>
  </si>
  <si>
    <t>기린(우아)</t>
  </si>
  <si>
    <t>우아2동</t>
  </si>
  <si>
    <t>우아3가 456-3</t>
  </si>
  <si>
    <t>㈜태양</t>
  </si>
  <si>
    <t>금암종합상가</t>
  </si>
  <si>
    <t>금암동 765-1</t>
  </si>
  <si>
    <t>진홍친외120인</t>
  </si>
  <si>
    <t>삼화연립</t>
  </si>
  <si>
    <t>동산동</t>
  </si>
  <si>
    <t>동산동 658-117</t>
  </si>
  <si>
    <t>거성</t>
  </si>
  <si>
    <t>효자1가 311-1</t>
  </si>
  <si>
    <t>㈜거성주택건설</t>
  </si>
  <si>
    <t>㈜거성건설</t>
  </si>
  <si>
    <t>예그린</t>
  </si>
  <si>
    <t>서서학동 112-3</t>
  </si>
  <si>
    <t>㈜예그린주택</t>
  </si>
  <si>
    <t>예그린맨션</t>
  </si>
  <si>
    <t>서서학동 366-1, 366-11</t>
  </si>
  <si>
    <t>㈜태양에너지개발</t>
  </si>
  <si>
    <t>비사벌</t>
  </si>
  <si>
    <t>금암동 751-6</t>
  </si>
  <si>
    <t>이강남</t>
  </si>
  <si>
    <t>체신연립</t>
  </si>
  <si>
    <t>덕진동</t>
  </si>
  <si>
    <t>덕진1가 1547-89</t>
  </si>
  <si>
    <t>덕진풍년연립</t>
  </si>
  <si>
    <t>덕진1가 1118-3</t>
  </si>
  <si>
    <t>(유)풍년</t>
  </si>
  <si>
    <t>동남연립</t>
  </si>
  <si>
    <t>금암1동 453-15</t>
  </si>
  <si>
    <t>인후동진</t>
  </si>
  <si>
    <t>인후3동</t>
  </si>
  <si>
    <t>인후1가 226-2,150,203,205</t>
  </si>
  <si>
    <t>(유)동진</t>
  </si>
  <si>
    <t>거성국민</t>
  </si>
  <si>
    <t>효자1가 311-10</t>
  </si>
  <si>
    <t>황태선외89인</t>
  </si>
  <si>
    <t>송천1동</t>
    <phoneticPr fontId="2" type="noConversion"/>
  </si>
  <si>
    <t>(유)동성사</t>
  </si>
  <si>
    <t>세원</t>
  </si>
  <si>
    <t>영생연립</t>
  </si>
  <si>
    <t>남노송동 63-3</t>
  </si>
  <si>
    <t>팔복연립</t>
  </si>
  <si>
    <t>팔복동</t>
  </si>
  <si>
    <t>팔복1가 133-24</t>
  </si>
  <si>
    <t>삼부주택(가,나)</t>
  </si>
  <si>
    <t>우아3가 449-3</t>
  </si>
  <si>
    <t>㈜삼부</t>
  </si>
  <si>
    <t>풍년연립</t>
  </si>
  <si>
    <t>덕진1가 1122-3</t>
  </si>
  <si>
    <t>전주시</t>
  </si>
  <si>
    <t>에덴연립</t>
  </si>
  <si>
    <t>금암동 1601-9</t>
  </si>
  <si>
    <t>동부시장</t>
  </si>
  <si>
    <t>풍남동</t>
  </si>
  <si>
    <t>경원3가 90-13</t>
  </si>
  <si>
    <t>동부시장번영회</t>
  </si>
  <si>
    <t>동산연립</t>
  </si>
  <si>
    <t>동산동 574-1</t>
  </si>
  <si>
    <t>삼부연립(A)</t>
  </si>
  <si>
    <t>우아3가 451</t>
  </si>
  <si>
    <t>덕진거성</t>
  </si>
  <si>
    <t>덕진1가 1314-154</t>
  </si>
  <si>
    <t>거성주택건설</t>
  </si>
  <si>
    <t>삼화주택</t>
  </si>
  <si>
    <t>우아주공1</t>
  </si>
  <si>
    <t>우아1동</t>
  </si>
  <si>
    <t>우아3가 747-81</t>
  </si>
  <si>
    <t>대한주택공사</t>
  </si>
  <si>
    <t>거성국민주택</t>
  </si>
  <si>
    <t>효자1가 446-1</t>
  </si>
  <si>
    <t>거성국민주택조합</t>
  </si>
  <si>
    <t>광진건설㈜</t>
  </si>
  <si>
    <t>전원연립(A,B)</t>
  </si>
  <si>
    <t>우아3가 730-9</t>
  </si>
  <si>
    <t>풍년주택</t>
  </si>
  <si>
    <t>평화1동</t>
  </si>
  <si>
    <t>평화1가 427</t>
  </si>
  <si>
    <t>(유)풍년건설</t>
  </si>
  <si>
    <t>㈜대주건설</t>
  </si>
  <si>
    <t>덕원주택</t>
  </si>
  <si>
    <t>덕진1가 1314-123</t>
  </si>
  <si>
    <t>삼흥</t>
  </si>
  <si>
    <t>송천1동</t>
  </si>
  <si>
    <t>송천2가 243-1</t>
  </si>
  <si>
    <t>세원덕진</t>
  </si>
  <si>
    <t>덕진1가 1314-133</t>
  </si>
  <si>
    <t>장미연립</t>
  </si>
  <si>
    <t>효자3동</t>
  </si>
  <si>
    <t>효자2가 1117-68</t>
  </si>
  <si>
    <t>덕진국민주택</t>
  </si>
  <si>
    <t>덕진2가 197-2</t>
  </si>
  <si>
    <t>대성주택</t>
  </si>
  <si>
    <t>금암동 1583-5</t>
  </si>
  <si>
    <t>부광빌라</t>
  </si>
  <si>
    <t>효자1가 325-2</t>
  </si>
  <si>
    <t>부광조합</t>
  </si>
  <si>
    <t>덕진1가 1271-3</t>
  </si>
  <si>
    <t>(유)오성</t>
  </si>
  <si>
    <t>융성연립</t>
  </si>
  <si>
    <t>인후2동</t>
  </si>
  <si>
    <t>인후2동 1555-10</t>
  </si>
  <si>
    <t>한우주택</t>
  </si>
  <si>
    <t>서신동</t>
  </si>
  <si>
    <t>서신동 295-4</t>
  </si>
  <si>
    <t>한우주택조합</t>
  </si>
  <si>
    <t>동방건설㈜</t>
  </si>
  <si>
    <t>문화연립</t>
  </si>
  <si>
    <t>중화산1동</t>
  </si>
  <si>
    <t>중화산2가 72-3</t>
  </si>
  <si>
    <t>문화국민주택조합</t>
  </si>
  <si>
    <t>삼화 에이</t>
  </si>
  <si>
    <t>팔복2가 68-4</t>
  </si>
  <si>
    <t>동성주택</t>
  </si>
  <si>
    <t>금암동 1586-7</t>
  </si>
  <si>
    <t>동남목련</t>
  </si>
  <si>
    <t>금암동 632-83</t>
  </si>
  <si>
    <t>동남건설</t>
  </si>
  <si>
    <t>남양연립</t>
  </si>
  <si>
    <t>효자1가 324-29</t>
  </si>
  <si>
    <t>(유)남양주택</t>
  </si>
  <si>
    <t>삼성</t>
  </si>
  <si>
    <t>유창</t>
  </si>
  <si>
    <t>서신동 995-1</t>
  </si>
  <si>
    <t>유창국민주택조합</t>
  </si>
  <si>
    <t>삼원연립</t>
  </si>
  <si>
    <t>서완산2가 산100-1</t>
  </si>
  <si>
    <t>삼원주택조합</t>
  </si>
  <si>
    <t>팔봉종합건설㈜</t>
  </si>
  <si>
    <t>거성대학촌</t>
  </si>
  <si>
    <t>덕진1가 1263-1</t>
  </si>
  <si>
    <t>부익주택</t>
  </si>
  <si>
    <t>인후1가 226-5</t>
  </si>
  <si>
    <t>서신연립</t>
  </si>
  <si>
    <t>서신동 64,65</t>
  </si>
  <si>
    <t>대주건설주택조합</t>
  </si>
  <si>
    <t>풍년맨션</t>
  </si>
  <si>
    <t>효자1동</t>
  </si>
  <si>
    <t>효자1가 165-1</t>
  </si>
  <si>
    <t>서부거성</t>
  </si>
  <si>
    <t>효자1가 205-13</t>
  </si>
  <si>
    <t>우아주공2</t>
  </si>
  <si>
    <t>우아3가 743-148</t>
  </si>
  <si>
    <t>인후연립</t>
  </si>
  <si>
    <t>인후1가 394-11</t>
  </si>
  <si>
    <t>협동</t>
  </si>
  <si>
    <t>효자1가 106-4</t>
  </si>
  <si>
    <t>㈜협동건설</t>
  </si>
  <si>
    <t>태성연립</t>
  </si>
  <si>
    <t>송천1가 137-71</t>
  </si>
  <si>
    <t>㈜태성</t>
  </si>
  <si>
    <t>동남유정</t>
  </si>
  <si>
    <t>인후1가 470-9</t>
  </si>
  <si>
    <t>㈜동남</t>
  </si>
  <si>
    <t>세강연립</t>
  </si>
  <si>
    <t>효자1가 358-13</t>
  </si>
  <si>
    <t>세강주택(유)</t>
  </si>
  <si>
    <t>동남장미</t>
  </si>
  <si>
    <t>금암동 1599-6</t>
  </si>
  <si>
    <t>미성맨션</t>
  </si>
  <si>
    <t>금암동 710-9</t>
  </si>
  <si>
    <t>(유)미성</t>
  </si>
  <si>
    <t>반촌맨션</t>
  </si>
  <si>
    <t>진북동 322-320</t>
  </si>
  <si>
    <t>김한갑</t>
  </si>
  <si>
    <t>원진연립</t>
  </si>
  <si>
    <t>효자4동</t>
  </si>
  <si>
    <t>효자3가 37-1</t>
  </si>
  <si>
    <t>(유)문화건설</t>
  </si>
  <si>
    <t>금암동거성</t>
  </si>
  <si>
    <t>금암동 526-15,1565-2</t>
  </si>
  <si>
    <t>세원금암</t>
  </si>
  <si>
    <t>금암동 708-3</t>
  </si>
  <si>
    <t>(유)세원</t>
  </si>
  <si>
    <t>미도빌라</t>
  </si>
  <si>
    <t>우아3가 461-2</t>
  </si>
  <si>
    <t>(유)미도</t>
  </si>
  <si>
    <t>쌍용아파트</t>
  </si>
  <si>
    <t>인후1가 산4-9</t>
  </si>
  <si>
    <t>쌍용주택</t>
  </si>
  <si>
    <t>남양맨션</t>
  </si>
  <si>
    <t>인후2가 1528-1</t>
  </si>
  <si>
    <t>남양</t>
  </si>
  <si>
    <t>금암대성연립</t>
  </si>
  <si>
    <t>금암동 1575-1</t>
  </si>
  <si>
    <t>삼화</t>
  </si>
  <si>
    <t>인후2가 1556-2</t>
  </si>
  <si>
    <t>삼진</t>
  </si>
  <si>
    <t>송천2동</t>
  </si>
  <si>
    <t>송천1가 424-3</t>
  </si>
  <si>
    <t>태광연립</t>
  </si>
  <si>
    <t>효자3가 36-1</t>
  </si>
  <si>
    <t>태광주택조합</t>
  </si>
  <si>
    <t>서신국민</t>
  </si>
  <si>
    <t>서신동 68</t>
  </si>
  <si>
    <t>서신국민주택조합</t>
  </si>
  <si>
    <t>서한건설㈜</t>
  </si>
  <si>
    <t>융성</t>
  </si>
  <si>
    <t>우아3가 730-4</t>
  </si>
  <si>
    <t>효성연립</t>
  </si>
  <si>
    <t>효자1가 399</t>
  </si>
  <si>
    <t>효성주택조합</t>
  </si>
  <si>
    <t>전원연립(가,나)</t>
  </si>
  <si>
    <t>우아3가 731-1,2,8</t>
  </si>
  <si>
    <t>명성</t>
  </si>
  <si>
    <t>팔복2가 174-2</t>
  </si>
  <si>
    <t>남향주택</t>
  </si>
  <si>
    <t>인후1동 493-4</t>
  </si>
  <si>
    <t>광진맨션</t>
  </si>
  <si>
    <t>효자1가 213-2</t>
  </si>
  <si>
    <t>㈜광진주택</t>
  </si>
  <si>
    <t>신우</t>
  </si>
  <si>
    <t>인후1가 523-21</t>
  </si>
  <si>
    <t>유현규외1</t>
  </si>
  <si>
    <t>우진산업개발(주)</t>
  </si>
  <si>
    <t>한림연립</t>
  </si>
  <si>
    <t>팔복1가 119, 119-2,11,22</t>
  </si>
  <si>
    <t>동원연립</t>
  </si>
  <si>
    <t>팔복1가 288-3</t>
  </si>
  <si>
    <t>현대맨션</t>
  </si>
  <si>
    <t>진북동 1060-8</t>
  </si>
  <si>
    <t>대원㈜</t>
  </si>
  <si>
    <t>효자주공3</t>
  </si>
  <si>
    <t>효자1가 133</t>
  </si>
  <si>
    <t>쌍용맨션</t>
  </si>
  <si>
    <t>동남수정</t>
  </si>
  <si>
    <t>인후1가 186-25</t>
  </si>
  <si>
    <t>거성경기장(가,나,다)</t>
  </si>
  <si>
    <t>덕진1가 1437-1</t>
  </si>
  <si>
    <t>거성주택</t>
  </si>
  <si>
    <t>인후2가 1573-3</t>
  </si>
  <si>
    <t>세원주택</t>
  </si>
  <si>
    <t>목련</t>
  </si>
  <si>
    <t>금암동 1577-1</t>
  </si>
  <si>
    <t>금성미성</t>
  </si>
  <si>
    <t>금암동 1589</t>
  </si>
  <si>
    <t>세일주택</t>
  </si>
  <si>
    <t>금암동 1594-1</t>
  </si>
  <si>
    <t>동남국민</t>
  </si>
  <si>
    <t>금암동 1601-10</t>
  </si>
  <si>
    <t>한양국민</t>
  </si>
  <si>
    <t>금암동 1594-2</t>
  </si>
  <si>
    <t>미림</t>
  </si>
  <si>
    <t>서신동 295-72</t>
  </si>
  <si>
    <t>미림국민주택조합</t>
  </si>
  <si>
    <t>두성종합건설㈜</t>
  </si>
  <si>
    <t>중앙주택</t>
  </si>
  <si>
    <t>인후2가 1563-1</t>
  </si>
  <si>
    <t>정화맨션</t>
  </si>
  <si>
    <t>금암동 632-63</t>
  </si>
  <si>
    <t>(유)정화</t>
  </si>
  <si>
    <t>우림</t>
  </si>
  <si>
    <t>팔복2가 10-9</t>
  </si>
  <si>
    <t>㈜우림</t>
  </si>
  <si>
    <t>반촌연립</t>
  </si>
  <si>
    <t>서노송동 749-4</t>
  </si>
  <si>
    <t>방림</t>
  </si>
  <si>
    <t>팔복2가 135-7</t>
  </si>
  <si>
    <t>금암동 1593-3</t>
  </si>
  <si>
    <t>호암</t>
  </si>
  <si>
    <t>효자2가 129</t>
  </si>
  <si>
    <t>(유)성원건설</t>
  </si>
  <si>
    <t>대종낙원</t>
  </si>
  <si>
    <t>서완산2가 80-135</t>
  </si>
  <si>
    <t>(유)대종산업</t>
  </si>
  <si>
    <t>우진건설㈜</t>
  </si>
  <si>
    <t>풍남맨션</t>
  </si>
  <si>
    <t>서노송동 648-2</t>
  </si>
  <si>
    <t>전북여객</t>
  </si>
  <si>
    <t>제일주택</t>
  </si>
  <si>
    <t>효자1가 385-4</t>
  </si>
  <si>
    <t>송천롯데1</t>
  </si>
  <si>
    <t>송천2가 561-19</t>
  </si>
  <si>
    <t>롯데㈜</t>
  </si>
  <si>
    <t>동남우정</t>
  </si>
  <si>
    <t>금암동 632-152</t>
  </si>
  <si>
    <t>동남주택</t>
  </si>
  <si>
    <t>호반촌비사벌</t>
  </si>
  <si>
    <t>송천1가 270-16</t>
  </si>
  <si>
    <t>전주토건</t>
  </si>
  <si>
    <t>금정</t>
  </si>
  <si>
    <t>송천1가 170</t>
  </si>
  <si>
    <t>금정㈜</t>
  </si>
  <si>
    <t>진영연립</t>
  </si>
  <si>
    <t>인후1가 145-2</t>
  </si>
  <si>
    <t>금암동 1602-11</t>
  </si>
  <si>
    <t>기린주택</t>
  </si>
  <si>
    <t>중노송동 27-3</t>
  </si>
  <si>
    <t xml:space="preserve"> </t>
  </si>
  <si>
    <t>광진공작</t>
  </si>
  <si>
    <t>삼천2동</t>
  </si>
  <si>
    <t>삼천1가 138-6</t>
  </si>
  <si>
    <t>호아주택</t>
  </si>
  <si>
    <t>덕진2가 133-1</t>
  </si>
  <si>
    <t>현대</t>
  </si>
  <si>
    <t>팔복2가 33-2</t>
  </si>
  <si>
    <t>성원화산</t>
  </si>
  <si>
    <t>중화산2가 110-6</t>
  </si>
  <si>
    <t>성원국민주택조합</t>
  </si>
  <si>
    <t>흥공종합건설㈜</t>
  </si>
  <si>
    <t>동남삼정</t>
  </si>
  <si>
    <t>중화산2가 27</t>
  </si>
  <si>
    <t>㈜동남주택</t>
  </si>
  <si>
    <t>은마</t>
  </si>
  <si>
    <t>서신동 295-3</t>
  </si>
  <si>
    <t>은마국민주택조합</t>
  </si>
  <si>
    <t>황덕종합건설㈜</t>
  </si>
  <si>
    <t>동서학동</t>
  </si>
  <si>
    <t>성결</t>
  </si>
  <si>
    <t>서서학동 370-38</t>
  </si>
  <si>
    <t>성결국민주택조합</t>
  </si>
  <si>
    <t>동주종합건설㈜</t>
  </si>
  <si>
    <t>삼천쌍용1</t>
  </si>
  <si>
    <t>삼천1동</t>
  </si>
  <si>
    <t>삼천1가 585-5</t>
  </si>
  <si>
    <t>(유)쌍용주택건설</t>
  </si>
  <si>
    <t>세경</t>
  </si>
  <si>
    <t>삼천1가 585-3</t>
  </si>
  <si>
    <t>세경건설㈜</t>
  </si>
  <si>
    <t>늘푸른마을(근로청소년)</t>
  </si>
  <si>
    <t>송천2가 243-4</t>
  </si>
  <si>
    <t>한양운남</t>
  </si>
  <si>
    <t>인후2가 1567-8</t>
  </si>
  <si>
    <t>운남국민</t>
  </si>
  <si>
    <t>송천1가 464</t>
  </si>
  <si>
    <t>효자2가 227</t>
  </si>
  <si>
    <t>융성건설</t>
  </si>
  <si>
    <t>코오롱상가</t>
  </si>
  <si>
    <t>전동3가 136</t>
  </si>
  <si>
    <t>코오롱건설㈜</t>
  </si>
  <si>
    <t>광진목화</t>
  </si>
  <si>
    <t>삼천1가 585</t>
  </si>
  <si>
    <t>송천롯데2</t>
  </si>
  <si>
    <t>송천2가 561-1</t>
  </si>
  <si>
    <t>공영</t>
  </si>
  <si>
    <t>금암동 1601-11</t>
  </si>
  <si>
    <t>국민주택</t>
  </si>
  <si>
    <t>성원반촌</t>
  </si>
  <si>
    <t>인후2가 1565-24</t>
  </si>
  <si>
    <t>반촌국민</t>
  </si>
  <si>
    <t>남양무궁화</t>
  </si>
  <si>
    <t>효자2가 221-1</t>
  </si>
  <si>
    <t>(유)남양건설</t>
  </si>
  <si>
    <t>우성</t>
  </si>
  <si>
    <t>서신동 281-6</t>
  </si>
  <si>
    <t>(유)우성주택</t>
  </si>
  <si>
    <t>우신</t>
  </si>
  <si>
    <t>서신동 17-2,3,22-17,23-40</t>
  </si>
  <si>
    <t>(유)우신건설</t>
  </si>
  <si>
    <t>광덕종합건설</t>
  </si>
  <si>
    <t>송원연화</t>
  </si>
  <si>
    <t>중화산2가 154</t>
  </si>
  <si>
    <t>남양무지개</t>
  </si>
  <si>
    <t>효자1가 535-3</t>
  </si>
  <si>
    <t>㈜주양종합건설</t>
  </si>
  <si>
    <t>삼천1가 585-4</t>
  </si>
  <si>
    <t>동원부성</t>
  </si>
  <si>
    <t>팔복1가 146-3</t>
  </si>
  <si>
    <t>동원산업</t>
  </si>
  <si>
    <t>송천1가 464-3, 464-6</t>
  </si>
  <si>
    <t>주산종합건설</t>
  </si>
  <si>
    <t>삼천쌍용2</t>
  </si>
  <si>
    <t>삼천1가 585-2</t>
  </si>
  <si>
    <t>두산종합건설㈜</t>
  </si>
  <si>
    <t>영창</t>
  </si>
  <si>
    <t>금암동 715-6</t>
  </si>
  <si>
    <t>영창건설</t>
  </si>
  <si>
    <t>거성경기장빌라</t>
  </si>
  <si>
    <t>금암1동 793-10</t>
  </si>
  <si>
    <t>성원무지개</t>
  </si>
  <si>
    <t>송천1가 543-2</t>
  </si>
  <si>
    <t>성원건설</t>
  </si>
  <si>
    <t>미도</t>
  </si>
  <si>
    <t>인후2가 1535-2</t>
  </si>
  <si>
    <t>중앙상가</t>
  </si>
  <si>
    <t>태평동 36-1</t>
  </si>
  <si>
    <t>중앙상가번영회</t>
  </si>
  <si>
    <t>우아3가 594-6</t>
  </si>
  <si>
    <t>우성주텍</t>
  </si>
  <si>
    <t>송천1가 472-31</t>
  </si>
  <si>
    <t>우아3가 599</t>
  </si>
  <si>
    <t>우신건설</t>
  </si>
  <si>
    <t>한양운남맨션</t>
  </si>
  <si>
    <t>인후2가 1566-1</t>
  </si>
  <si>
    <t>한양㈜</t>
  </si>
  <si>
    <t>대우초원1</t>
  </si>
  <si>
    <t>인후2가 1564</t>
  </si>
  <si>
    <t>대우주택</t>
  </si>
  <si>
    <t>대우초원2</t>
  </si>
  <si>
    <t>인후2가 1565-1</t>
  </si>
  <si>
    <t>남양송정</t>
  </si>
  <si>
    <t>효자1가 280-2</t>
  </si>
  <si>
    <t>풍남국민</t>
  </si>
  <si>
    <t>송천1가 392</t>
  </si>
  <si>
    <t>광진궁전</t>
  </si>
  <si>
    <t>인후1가 594-1</t>
  </si>
  <si>
    <t>광진주택</t>
  </si>
  <si>
    <t>송천1가 464-1</t>
  </si>
  <si>
    <t>대명맨션</t>
  </si>
  <si>
    <t>서서학동 358-53</t>
  </si>
  <si>
    <t>(유)대명건설</t>
  </si>
  <si>
    <t>종근종합건설㈜</t>
  </si>
  <si>
    <t>중전연립</t>
  </si>
  <si>
    <t>진북동</t>
  </si>
  <si>
    <t>진북1동 322-334</t>
  </si>
  <si>
    <t>신성파크맨션1</t>
  </si>
  <si>
    <t>서완산2가 78-13</t>
  </si>
  <si>
    <t>(유)신성주택</t>
  </si>
  <si>
    <t>주산종합건설㈜</t>
  </si>
  <si>
    <t>거성고속맨션1</t>
  </si>
  <si>
    <t>진북동 1168-2</t>
  </si>
  <si>
    <t>거성건설</t>
  </si>
  <si>
    <t>명진백조</t>
  </si>
  <si>
    <t>덕진1가 1407-4</t>
  </si>
  <si>
    <t>백산건설</t>
  </si>
  <si>
    <t>신천아파트</t>
  </si>
  <si>
    <t>아파트</t>
  </si>
  <si>
    <t>동산동 652-1</t>
  </si>
  <si>
    <t>유진청하</t>
  </si>
  <si>
    <t>효자1가 403</t>
  </si>
  <si>
    <t>(유)유진주택</t>
  </si>
  <si>
    <t>성원로얄맨션</t>
  </si>
  <si>
    <t>태평동 245</t>
  </si>
  <si>
    <t>(뉴)성원건설</t>
  </si>
  <si>
    <t>광림종합건설㈜</t>
  </si>
  <si>
    <t>영창공원맨션</t>
  </si>
  <si>
    <t>서서학동 369-9,122</t>
  </si>
  <si>
    <t>(유)영창건설</t>
  </si>
  <si>
    <t>청우종합건설㈜</t>
  </si>
  <si>
    <t>유성상아</t>
  </si>
  <si>
    <t>효자1가 276-19</t>
  </si>
  <si>
    <t>(유)유성건설</t>
  </si>
  <si>
    <t>신흥산업㈜</t>
  </si>
  <si>
    <t>오성유토피아</t>
  </si>
  <si>
    <t>덕진2가 20-27</t>
  </si>
  <si>
    <t>동원맨션</t>
  </si>
  <si>
    <t>중화산2동</t>
  </si>
  <si>
    <t>중화산2가 485-30</t>
  </si>
  <si>
    <t>(유)동원산업</t>
  </si>
  <si>
    <t>송천2가 197-2</t>
  </si>
  <si>
    <t>비사벌주택</t>
  </si>
  <si>
    <t>삼천주공3</t>
  </si>
  <si>
    <t>우정맨션</t>
  </si>
  <si>
    <t>금암동 628-1</t>
  </si>
  <si>
    <t>우리주택</t>
  </si>
  <si>
    <t>인후현대1</t>
  </si>
  <si>
    <t>인후1가 754</t>
  </si>
  <si>
    <t>현대산업</t>
  </si>
  <si>
    <t>우신호성</t>
  </si>
  <si>
    <t>호성동</t>
  </si>
  <si>
    <t>호성1가 749-2</t>
  </si>
  <si>
    <t>현대주택</t>
  </si>
  <si>
    <t>송천1가 107-17</t>
  </si>
  <si>
    <t>송천현대</t>
  </si>
  <si>
    <t>송천1가 127-6</t>
  </si>
  <si>
    <t>삼성주택</t>
  </si>
  <si>
    <t>팔복거성</t>
  </si>
  <si>
    <t>팔복1가 143-1</t>
  </si>
  <si>
    <t>삼성맨션</t>
  </si>
  <si>
    <t>서서학동 21-1</t>
  </si>
  <si>
    <t>(유)삼성주택</t>
  </si>
  <si>
    <t>신동아1</t>
  </si>
  <si>
    <t>호성1가 731-4</t>
  </si>
  <si>
    <t>신동아주택</t>
  </si>
  <si>
    <t>청우종합건설</t>
  </si>
  <si>
    <t>서서학동 369-7,124</t>
  </si>
  <si>
    <t>천지종합건설㈜</t>
  </si>
  <si>
    <t>서서학동 358-54</t>
  </si>
  <si>
    <t>㈜대명건설</t>
  </si>
  <si>
    <t>거성타워</t>
  </si>
  <si>
    <t>금암동 523-9, 1568</t>
  </si>
  <si>
    <t>대우청솔</t>
  </si>
  <si>
    <t>효자1가 296-154</t>
  </si>
  <si>
    <t>㈜대우주택건설</t>
  </si>
  <si>
    <t>미진우석맨션</t>
  </si>
  <si>
    <t>동산동 665-4</t>
  </si>
  <si>
    <t>미진건설</t>
  </si>
  <si>
    <t>효성교동</t>
  </si>
  <si>
    <t>교동1가 964</t>
  </si>
  <si>
    <t>(유)효성주택</t>
  </si>
  <si>
    <t>정선종합건설㈜</t>
  </si>
  <si>
    <t>송원1차</t>
  </si>
  <si>
    <t>서서학동 980-1,982-1</t>
  </si>
  <si>
    <t>(유)송원건설</t>
  </si>
  <si>
    <t>정신종합건설㈜</t>
  </si>
  <si>
    <t>남양효자</t>
  </si>
  <si>
    <t>효자1가 282-20</t>
  </si>
  <si>
    <t>효자1가 418</t>
  </si>
  <si>
    <t>흥주주택㈜</t>
  </si>
  <si>
    <t>현대산업개발㈜</t>
  </si>
  <si>
    <t>동산동 667-8</t>
  </si>
  <si>
    <t>동북</t>
  </si>
  <si>
    <t>송천1가 123-8</t>
  </si>
  <si>
    <t>동북주택</t>
  </si>
  <si>
    <t>인후현대2</t>
  </si>
  <si>
    <t>인후1가 751</t>
  </si>
  <si>
    <t>신성파크맨션3</t>
  </si>
  <si>
    <t xml:space="preserve">서완산2가 78-1 </t>
  </si>
  <si>
    <t>송원2차</t>
  </si>
  <si>
    <t>서서학동 981-1,983-1</t>
  </si>
  <si>
    <t>한신코아 1,2차</t>
  </si>
  <si>
    <t>중화산2가 482-1, 482-11</t>
  </si>
  <si>
    <t>한신공영㈜</t>
  </si>
  <si>
    <t>광진진주</t>
  </si>
  <si>
    <t>효자1가 636-1</t>
  </si>
  <si>
    <t>(유)광진도시개발</t>
  </si>
  <si>
    <t>호성 신동아2</t>
  </si>
  <si>
    <t>호성1가 749-14</t>
  </si>
  <si>
    <t>남양황제</t>
  </si>
  <si>
    <t>효자1가 637</t>
  </si>
  <si>
    <t>극동평화</t>
  </si>
  <si>
    <t>평화1가 570-15</t>
  </si>
  <si>
    <t>㈜극동건설</t>
  </si>
  <si>
    <t>동신1차</t>
  </si>
  <si>
    <t>중화산1가 162-42</t>
  </si>
  <si>
    <t>동신주택개발㈜</t>
  </si>
  <si>
    <t>롯데1차</t>
  </si>
  <si>
    <t>효자1가 414</t>
  </si>
  <si>
    <t>㈜롯데건설</t>
  </si>
  <si>
    <t>제일</t>
  </si>
  <si>
    <t>효자1가 636</t>
  </si>
  <si>
    <t>㈜제일건설</t>
  </si>
  <si>
    <t>송천 서호</t>
  </si>
  <si>
    <t>송천1가 171-5</t>
  </si>
  <si>
    <t>(유)서호</t>
  </si>
  <si>
    <t>신일우남</t>
  </si>
  <si>
    <t>효자1가 635-2</t>
  </si>
  <si>
    <t>㈜우남주택</t>
  </si>
  <si>
    <t>세기종합건설㈜</t>
  </si>
  <si>
    <t>신동비사벌</t>
  </si>
  <si>
    <t>송천2가 197-13</t>
  </si>
  <si>
    <t>삼호</t>
  </si>
  <si>
    <t>인후1가 500-1</t>
  </si>
  <si>
    <t>삼호건설</t>
  </si>
  <si>
    <t>오성비둘기</t>
  </si>
  <si>
    <t>송천1가 213</t>
  </si>
  <si>
    <t>라이프</t>
  </si>
  <si>
    <t>송천1가 417, 417-8, 417-9</t>
  </si>
  <si>
    <t>라이프주택</t>
  </si>
  <si>
    <t>동신1,2</t>
  </si>
  <si>
    <t>호성1가 747</t>
  </si>
  <si>
    <t>동신주택</t>
  </si>
  <si>
    <t>대성영동</t>
  </si>
  <si>
    <t>대성동 17</t>
  </si>
  <si>
    <t>(유)영동주택건설</t>
  </si>
  <si>
    <t>삼우종합건설㈜</t>
  </si>
  <si>
    <t>거산평화</t>
  </si>
  <si>
    <t>평화1가 570-4</t>
  </si>
  <si>
    <t>(유)거산건설</t>
  </si>
  <si>
    <t>개나리1</t>
  </si>
  <si>
    <t>삼천1가 705-1</t>
  </si>
  <si>
    <t>개나리2</t>
  </si>
  <si>
    <t>삼천1가 705-2</t>
  </si>
  <si>
    <t>거성고속맨션2</t>
  </si>
  <si>
    <t>진북동 1166-1</t>
  </si>
  <si>
    <t>연화빌라</t>
  </si>
  <si>
    <t>팔복1가 277-1</t>
  </si>
  <si>
    <t>성원골드</t>
  </si>
  <si>
    <t>효자1가 636-2</t>
  </si>
  <si>
    <t>(유)성원종합건설</t>
  </si>
  <si>
    <t>동산백우</t>
  </si>
  <si>
    <t>동산동 667-3</t>
  </si>
  <si>
    <t>백우건설</t>
  </si>
  <si>
    <t>송원3차</t>
  </si>
  <si>
    <t>서서학동 978-1</t>
  </si>
  <si>
    <t>서신빌라</t>
  </si>
  <si>
    <t>서신동 242-2.7</t>
  </si>
  <si>
    <t>삼천쌍용3</t>
  </si>
  <si>
    <t>삼천1가 705-3</t>
  </si>
  <si>
    <t>신일</t>
  </si>
  <si>
    <t>삼천1가 705-4</t>
  </si>
  <si>
    <t>㈜신일</t>
  </si>
  <si>
    <t>태화송림타워</t>
  </si>
  <si>
    <t>송천2가 193</t>
  </si>
  <si>
    <t>태화건설</t>
  </si>
  <si>
    <t>우성그린1</t>
  </si>
  <si>
    <t>삼천1가 705-7</t>
  </si>
  <si>
    <t>효자1가 635-1</t>
  </si>
  <si>
    <t>(유)한양운남건설</t>
  </si>
  <si>
    <t>유원파크</t>
  </si>
  <si>
    <t>호성1가 792</t>
  </si>
  <si>
    <t>삼영주택</t>
  </si>
  <si>
    <t>평화주공1</t>
  </si>
  <si>
    <t>평화1가 445-6</t>
  </si>
  <si>
    <t>㈜성원건설</t>
  </si>
  <si>
    <t>오성대우</t>
  </si>
  <si>
    <t>삼천1가 705</t>
  </si>
  <si>
    <t>(유)오성주택</t>
  </si>
  <si>
    <t>효자삼호</t>
  </si>
  <si>
    <t>효자1가 364-3</t>
  </si>
  <si>
    <t>㈜삼호</t>
  </si>
  <si>
    <t>송천1가 596-10</t>
  </si>
  <si>
    <t>거성프라자</t>
  </si>
  <si>
    <t>인후1가 782</t>
  </si>
  <si>
    <t>성락콤비타운</t>
  </si>
  <si>
    <t>인후2가 1575-1</t>
  </si>
  <si>
    <t>㈜성락</t>
  </si>
  <si>
    <t>효자1가 635</t>
  </si>
  <si>
    <t>전북도시개발㈜</t>
  </si>
  <si>
    <t>전주토건산업㈜</t>
  </si>
  <si>
    <t>한화사원(FAG코리아)</t>
  </si>
  <si>
    <t>송천1가 107-107</t>
  </si>
  <si>
    <t>㈜삼미정공</t>
  </si>
  <si>
    <t>대명궁궐</t>
  </si>
  <si>
    <t>송천2가 530-3</t>
  </si>
  <si>
    <t>대명건설</t>
  </si>
  <si>
    <t>우정</t>
  </si>
  <si>
    <t>서서학동 987-1</t>
  </si>
  <si>
    <t>(유)우정건설</t>
  </si>
  <si>
    <t>청도종합건설㈜</t>
  </si>
  <si>
    <t>금호타운</t>
  </si>
  <si>
    <t>효자1가 98</t>
  </si>
  <si>
    <t>㈜광주고속</t>
  </si>
  <si>
    <t>럭키우아</t>
  </si>
  <si>
    <t>우아3가 285-8</t>
  </si>
  <si>
    <t>럭키개발</t>
  </si>
  <si>
    <t>한강동산</t>
  </si>
  <si>
    <t>동산동 459-1</t>
  </si>
  <si>
    <t>㈜한강</t>
  </si>
  <si>
    <t>동산동 643</t>
  </si>
  <si>
    <t>평화주공2</t>
  </si>
  <si>
    <t>평화1가 455-6</t>
  </si>
  <si>
    <t>성원,삼성중공업</t>
  </si>
  <si>
    <t>거성소라</t>
  </si>
  <si>
    <t>효자1가 639</t>
  </si>
  <si>
    <t>대명건설(유)</t>
  </si>
  <si>
    <t>송림</t>
  </si>
  <si>
    <t>송천2가 199-17</t>
  </si>
  <si>
    <t>남고</t>
  </si>
  <si>
    <t>동서학동 853-1</t>
  </si>
  <si>
    <t>(유)강남건설</t>
  </si>
  <si>
    <t>㈜합성공사</t>
  </si>
  <si>
    <t>오성은하</t>
  </si>
  <si>
    <t>중화산2가 545</t>
  </si>
  <si>
    <t>(유)오성주택건설</t>
  </si>
  <si>
    <t>남양황실</t>
  </si>
  <si>
    <t>효자1가 640</t>
  </si>
  <si>
    <t>거성그린맨션</t>
  </si>
  <si>
    <t>중화산2가 545-1</t>
  </si>
  <si>
    <t xml:space="preserve">거성건설 </t>
  </si>
  <si>
    <t>신성파크맨션2</t>
  </si>
  <si>
    <t>서완산2가 80-145</t>
  </si>
  <si>
    <t>광진궁전맨션</t>
  </si>
  <si>
    <t>삼천1가 705-6</t>
  </si>
  <si>
    <t>영동고덕</t>
  </si>
  <si>
    <t>대성동 19</t>
  </si>
  <si>
    <t>삼협종합건설㈜</t>
  </si>
  <si>
    <t>대아산성</t>
  </si>
  <si>
    <t>동서학동 839-1</t>
  </si>
  <si>
    <t>대아건설㈜</t>
  </si>
  <si>
    <t>㈜세명건설</t>
  </si>
  <si>
    <t>대산신천지</t>
  </si>
  <si>
    <t>동서학동 271-5</t>
  </si>
  <si>
    <t>(유)대산건설</t>
  </si>
  <si>
    <t>선주건설㈜</t>
  </si>
  <si>
    <t>서신영창</t>
  </si>
  <si>
    <t>서신동 325-1</t>
  </si>
  <si>
    <t>(유)영창,대한방직,호남식품</t>
  </si>
  <si>
    <t>평화주공3(근로복지)</t>
  </si>
  <si>
    <t>평화1가 445-1</t>
  </si>
  <si>
    <t>㈜코오롱건설</t>
  </si>
  <si>
    <t>서호1</t>
  </si>
  <si>
    <t>송천1가 337</t>
  </si>
  <si>
    <t>서호건설</t>
  </si>
  <si>
    <t>삼천 삼익</t>
  </si>
  <si>
    <t>삼천1가 590-1</t>
  </si>
  <si>
    <t>(유)삼익,효성</t>
  </si>
  <si>
    <t>한단종합건설</t>
  </si>
  <si>
    <t>송천2가 197-12</t>
  </si>
  <si>
    <t>백우동산</t>
  </si>
  <si>
    <t>동산동 647</t>
  </si>
  <si>
    <t>신천개발</t>
  </si>
  <si>
    <t>거성화산</t>
  </si>
  <si>
    <t>중화산2가 37</t>
  </si>
  <si>
    <t>거성건설㈜</t>
  </si>
  <si>
    <t>우성고층</t>
  </si>
  <si>
    <t>삼천1가 705-5</t>
  </si>
  <si>
    <t>㈜서해건설</t>
  </si>
  <si>
    <t>㈜우성건설</t>
  </si>
  <si>
    <t>우정목련</t>
  </si>
  <si>
    <t>서서학동 334-9</t>
  </si>
  <si>
    <t>서신롯데</t>
  </si>
  <si>
    <t>서신동 5-10</t>
  </si>
  <si>
    <t>여의동공영</t>
  </si>
  <si>
    <t>여의동 639-2</t>
  </si>
  <si>
    <t>㈜거성</t>
  </si>
  <si>
    <t>한양</t>
  </si>
  <si>
    <t>송천1가 605-4</t>
  </si>
  <si>
    <t>한양주택</t>
  </si>
  <si>
    <t>송천신일</t>
  </si>
  <si>
    <t>송천1가 101-3</t>
  </si>
  <si>
    <t>대명까치1</t>
  </si>
  <si>
    <t>효자1가 45</t>
  </si>
  <si>
    <t>대명까치2</t>
  </si>
  <si>
    <t>효자1가 48-2</t>
  </si>
  <si>
    <t>효성평화</t>
  </si>
  <si>
    <t>평화2동</t>
  </si>
  <si>
    <t>평화1가 593</t>
  </si>
  <si>
    <t>효성건설</t>
  </si>
  <si>
    <t>거산황궁</t>
  </si>
  <si>
    <t>동서학동 290-3</t>
  </si>
  <si>
    <t>기린봉</t>
  </si>
  <si>
    <t>중노송동 26-1</t>
  </si>
  <si>
    <t>도청주택조합</t>
  </si>
  <si>
    <t>제일효자</t>
  </si>
  <si>
    <t>효자1가 654</t>
  </si>
  <si>
    <t>남양서원</t>
  </si>
  <si>
    <t>중화산1가 221-1</t>
  </si>
  <si>
    <t>삼성강남맨션</t>
  </si>
  <si>
    <t>평화2가 259-5</t>
  </si>
  <si>
    <t>(유)삼성주택건설</t>
  </si>
  <si>
    <t>대아청산</t>
  </si>
  <si>
    <t>서서학동 978-6</t>
  </si>
  <si>
    <t>㈜대아건설</t>
  </si>
  <si>
    <t>거성근영1</t>
  </si>
  <si>
    <t>중화산1가 223-2</t>
  </si>
  <si>
    <t>진흥하이츠</t>
  </si>
  <si>
    <t>동서학동 279-4</t>
  </si>
  <si>
    <t>(유)진흥건설</t>
  </si>
  <si>
    <t>진흥종합건설㈜</t>
  </si>
  <si>
    <t>팔악골영창</t>
  </si>
  <si>
    <t>송천1가 179-28</t>
  </si>
  <si>
    <t>(유)영창</t>
  </si>
  <si>
    <t>쌍용모악5</t>
  </si>
  <si>
    <t>효자1가 654-2</t>
  </si>
  <si>
    <t>㈜쌍용주택</t>
  </si>
  <si>
    <t>동신3</t>
  </si>
  <si>
    <t>호성1가 749</t>
  </si>
  <si>
    <t>그린빌라</t>
  </si>
  <si>
    <t>팔복2가 545</t>
  </si>
  <si>
    <t>비사벌상산타운</t>
  </si>
  <si>
    <t>효자1가 652</t>
  </si>
  <si>
    <t>(유)우성주택,비사벌</t>
  </si>
  <si>
    <t>송천시영</t>
  </si>
  <si>
    <t>송천2가 1221</t>
  </si>
  <si>
    <t>광진한솔</t>
  </si>
  <si>
    <t>송천1가 108</t>
  </si>
  <si>
    <t>(유)광진</t>
  </si>
  <si>
    <t>호성동아</t>
  </si>
  <si>
    <t>호성1가 826</t>
  </si>
  <si>
    <t>새한그린파크</t>
  </si>
  <si>
    <t>중화산2가 232</t>
  </si>
  <si>
    <t>새한산업개발㈜</t>
  </si>
  <si>
    <t>청록건설㈜</t>
  </si>
  <si>
    <t>코오롱</t>
  </si>
  <si>
    <t>평화1가 696</t>
  </si>
  <si>
    <t>반월동한강</t>
  </si>
  <si>
    <t>조촌동</t>
  </si>
  <si>
    <t>반월동 386-7</t>
  </si>
  <si>
    <t>삼천동 두일하나</t>
  </si>
  <si>
    <t>삼천1가 306-8</t>
  </si>
  <si>
    <t>전북교육청조합</t>
  </si>
  <si>
    <t>(유)두일종합건설</t>
  </si>
  <si>
    <t>엘지동아</t>
  </si>
  <si>
    <t>호성1가 718, 738-1</t>
  </si>
  <si>
    <t>럭키개발,공영토건</t>
  </si>
  <si>
    <t>거성근영2</t>
  </si>
  <si>
    <t>중화산1가 223-6</t>
  </si>
  <si>
    <t>송천현대1</t>
  </si>
  <si>
    <t>송천2가 189-2</t>
  </si>
  <si>
    <t>현대건설</t>
  </si>
  <si>
    <t>평화주공4</t>
  </si>
  <si>
    <t>평화2가 230-27</t>
  </si>
  <si>
    <t>남양건설㈜</t>
  </si>
  <si>
    <t>평화주공5</t>
  </si>
  <si>
    <t>평화2가 292</t>
  </si>
  <si>
    <t>우정신세계</t>
  </si>
  <si>
    <t>우아3가 359</t>
  </si>
  <si>
    <t>(유)우정</t>
  </si>
  <si>
    <t>우정건설</t>
  </si>
  <si>
    <t>우아3가 412</t>
  </si>
  <si>
    <t>(유)진흥</t>
  </si>
  <si>
    <t>동신2차</t>
  </si>
  <si>
    <t>중화산1가 250</t>
  </si>
  <si>
    <t>㈜동신주택</t>
  </si>
  <si>
    <t>비사벌1</t>
  </si>
  <si>
    <t>서신동 762-1</t>
  </si>
  <si>
    <t>㈜비사벌주택</t>
  </si>
  <si>
    <t>신동아3</t>
  </si>
  <si>
    <t>우아3가 602-63</t>
  </si>
  <si>
    <t>(유)신동아</t>
  </si>
  <si>
    <t>동국해성</t>
  </si>
  <si>
    <t>진북동 1034-1</t>
  </si>
  <si>
    <t>동국㈜</t>
  </si>
  <si>
    <t>진북우성</t>
  </si>
  <si>
    <t>진북동 416</t>
  </si>
  <si>
    <t>㈜우성</t>
  </si>
  <si>
    <t>중화산신일</t>
  </si>
  <si>
    <t>중화산1가 154</t>
  </si>
  <si>
    <t>서호2</t>
  </si>
  <si>
    <t>송천1가 329</t>
  </si>
  <si>
    <t>서호㈜</t>
  </si>
  <si>
    <t>제일비사벌2</t>
  </si>
  <si>
    <t>서신동 764-2</t>
  </si>
  <si>
    <t>㈜제일,비사벌주택</t>
  </si>
  <si>
    <t>두산그랜드타운</t>
  </si>
  <si>
    <t>금암동 1584</t>
  </si>
  <si>
    <t>㈜북부시장</t>
  </si>
  <si>
    <t>남양대명서신타운</t>
  </si>
  <si>
    <t>서신동 764-1</t>
  </si>
  <si>
    <t>㈜남양,대명(유)</t>
  </si>
  <si>
    <t>서신성원</t>
  </si>
  <si>
    <t>서신동 762-2</t>
  </si>
  <si>
    <t>성원건설㈜</t>
  </si>
  <si>
    <t>서신신일</t>
  </si>
  <si>
    <t>서신동 763-1</t>
  </si>
  <si>
    <t>서신광진</t>
  </si>
  <si>
    <t>서신동 761-1</t>
  </si>
  <si>
    <t>(유)광진산업개발</t>
  </si>
  <si>
    <t>동산동대승</t>
  </si>
  <si>
    <t>동산동 459-3, 469-11</t>
  </si>
  <si>
    <t>㈜대승</t>
  </si>
  <si>
    <t>삼오</t>
  </si>
  <si>
    <t>반월동 374-4</t>
  </si>
  <si>
    <t>㈜삼오</t>
  </si>
  <si>
    <t>서신쌍용</t>
  </si>
  <si>
    <t>서신동 761-2</t>
  </si>
  <si>
    <t>(유)쌍용주택</t>
  </si>
  <si>
    <t>덕일빌리지</t>
  </si>
  <si>
    <t>덕진동2가 126-4</t>
  </si>
  <si>
    <t>평화2가 336-6</t>
  </si>
  <si>
    <t>㈜현대산업개발</t>
  </si>
  <si>
    <t>평화우미</t>
  </si>
  <si>
    <t>평화2가 312-6</t>
  </si>
  <si>
    <t>㈜우미산업개발</t>
  </si>
  <si>
    <t>우성근영타운</t>
  </si>
  <si>
    <t>중화산2가 256</t>
  </si>
  <si>
    <t>(유)우성종합건설</t>
  </si>
  <si>
    <t>서신동 765-1</t>
  </si>
  <si>
    <t>대성상대</t>
  </si>
  <si>
    <t>대성동 466-1</t>
  </si>
  <si>
    <t>(유)상대건설</t>
  </si>
  <si>
    <t>태림건업㈜</t>
  </si>
  <si>
    <t>송천동우림</t>
  </si>
  <si>
    <t>송천1가 117</t>
  </si>
  <si>
    <t>인후1가 761-1</t>
  </si>
  <si>
    <t>(유)상대</t>
  </si>
  <si>
    <t>평화한성</t>
  </si>
  <si>
    <t>평화1가 467</t>
  </si>
  <si>
    <t>㈜한성</t>
  </si>
  <si>
    <t>명성강변</t>
  </si>
  <si>
    <t>덕진2가 450-2</t>
  </si>
  <si>
    <t>㈜명성</t>
  </si>
  <si>
    <t>(유)원주</t>
  </si>
  <si>
    <t>신일강변</t>
  </si>
  <si>
    <t>삼천3동</t>
  </si>
  <si>
    <t>삼천1가 723-2</t>
  </si>
  <si>
    <t>남양반월타운</t>
  </si>
  <si>
    <t>반월동 382</t>
  </si>
  <si>
    <t>삼성효자타운</t>
  </si>
  <si>
    <t>효자1가 451</t>
  </si>
  <si>
    <t>신세계블루타운</t>
  </si>
  <si>
    <t>서서학동 983-2</t>
  </si>
  <si>
    <t>신세계주택건설㈜</t>
  </si>
  <si>
    <t>삼천하이츠</t>
  </si>
  <si>
    <t>삼천1가 722-2</t>
  </si>
  <si>
    <t>㈜승일건설</t>
  </si>
  <si>
    <t>효자한강</t>
  </si>
  <si>
    <t>효자1가 660-1</t>
  </si>
  <si>
    <t>송천현대2</t>
  </si>
  <si>
    <t>송천1가 141</t>
  </si>
  <si>
    <t>현대㈜</t>
  </si>
  <si>
    <t>대왕장미타운</t>
  </si>
  <si>
    <t>삼천1가 305-10</t>
  </si>
  <si>
    <t>㈜대왕건설</t>
  </si>
  <si>
    <t>호성주공1</t>
  </si>
  <si>
    <t>호성1가 900</t>
  </si>
  <si>
    <t>공영토건㈜</t>
  </si>
  <si>
    <t>신동아장미</t>
  </si>
  <si>
    <t>중화산2가 707-8</t>
  </si>
  <si>
    <t>(유)신동아주택건설</t>
  </si>
  <si>
    <t>일성</t>
  </si>
  <si>
    <t>평화1가 522</t>
  </si>
  <si>
    <t>㈜일성건설</t>
  </si>
  <si>
    <t>호성주공2</t>
  </si>
  <si>
    <t>효자롯데2</t>
  </si>
  <si>
    <t>효자1가 416</t>
  </si>
  <si>
    <t>롯데건설㈜</t>
  </si>
  <si>
    <t>송천쌍용1</t>
  </si>
  <si>
    <t>송천2가 541-2</t>
  </si>
  <si>
    <t>남광토건㈜</t>
  </si>
  <si>
    <t>아중제일1</t>
  </si>
  <si>
    <t>인후1가 890-3</t>
  </si>
  <si>
    <t>㈜제일</t>
  </si>
  <si>
    <t>영창드림맨션</t>
  </si>
  <si>
    <t>송천1가 123-12</t>
  </si>
  <si>
    <t>아중현대1</t>
  </si>
  <si>
    <t>인후1가 858-2</t>
  </si>
  <si>
    <t>대창하이빌타운</t>
  </si>
  <si>
    <t>반월동 422-1</t>
  </si>
  <si>
    <t>대창㈜</t>
  </si>
  <si>
    <t>광진선수촌</t>
  </si>
  <si>
    <t>서신동 965-2</t>
  </si>
  <si>
    <t>중화산동현대2</t>
  </si>
  <si>
    <t>중화산1가 331</t>
  </si>
  <si>
    <t>현대건설㈜</t>
  </si>
  <si>
    <t>아중대우1</t>
  </si>
  <si>
    <t>인후1가 858-1</t>
  </si>
  <si>
    <t>㈜대우</t>
  </si>
  <si>
    <t>안행현대</t>
  </si>
  <si>
    <t>삼천1가 740-3</t>
  </si>
  <si>
    <t>청솔금호타운</t>
  </si>
  <si>
    <t>삼천1가 740-1</t>
  </si>
  <si>
    <t>아시아나항공㈜</t>
  </si>
  <si>
    <t>여의동동국</t>
  </si>
  <si>
    <t>여의동 582-1</t>
  </si>
  <si>
    <t>동신1,2단지</t>
  </si>
  <si>
    <t>평화2가 606-1</t>
  </si>
  <si>
    <t xml:space="preserve">㈜동신 </t>
  </si>
  <si>
    <t>서신엘지</t>
  </si>
  <si>
    <t>서신동 960-1</t>
  </si>
  <si>
    <t>엘지건설㈜</t>
  </si>
  <si>
    <t>서신대우</t>
  </si>
  <si>
    <t>서신동 960-2</t>
  </si>
  <si>
    <t>대승푸른</t>
  </si>
  <si>
    <t>서서학동 977-1</t>
  </si>
  <si>
    <t>남양재건축</t>
  </si>
  <si>
    <t>대영건설㈜</t>
  </si>
  <si>
    <t>중화산광진1차</t>
  </si>
  <si>
    <t>중화산2가 190</t>
  </si>
  <si>
    <t>성원맨션</t>
  </si>
  <si>
    <t>효자1가 415-2</t>
  </si>
  <si>
    <t>성원입주자대표회</t>
  </si>
  <si>
    <t>우신파크</t>
  </si>
  <si>
    <t>효자3가 1059-1</t>
  </si>
  <si>
    <t>(유)한강</t>
  </si>
  <si>
    <t>서신중흥</t>
  </si>
  <si>
    <t>서신동 962-2</t>
  </si>
  <si>
    <t>(합)중흥주택</t>
  </si>
  <si>
    <t>송천쌍용2</t>
  </si>
  <si>
    <t>송천2가 536</t>
  </si>
  <si>
    <t>천일강변</t>
  </si>
  <si>
    <t>송천1가 690</t>
  </si>
  <si>
    <t>(유)천일</t>
  </si>
  <si>
    <t>청목㈜</t>
  </si>
  <si>
    <t>고랑명성</t>
  </si>
  <si>
    <t>고랑동 820-9</t>
  </si>
  <si>
    <t>송천현대3</t>
  </si>
  <si>
    <t>송천2가 175-44</t>
  </si>
  <si>
    <t>아중롯데</t>
  </si>
  <si>
    <t>우아2가 887</t>
  </si>
  <si>
    <t>화산신동아</t>
  </si>
  <si>
    <t>중화산2가 526-37</t>
  </si>
  <si>
    <t>우성삼천2</t>
  </si>
  <si>
    <t>삼천1가 287-4</t>
  </si>
  <si>
    <t>서신동아2</t>
  </si>
  <si>
    <t>서신동 960-5</t>
  </si>
  <si>
    <t>동아건설산업㈜</t>
  </si>
  <si>
    <t>송천현대4</t>
  </si>
  <si>
    <t>송천1가 138-5</t>
  </si>
  <si>
    <t>현대산업㈜</t>
  </si>
  <si>
    <t>송천주공1</t>
  </si>
  <si>
    <t>송천2가 1268</t>
  </si>
  <si>
    <t>흥화㈜</t>
  </si>
  <si>
    <t>삼천1가 290-8</t>
  </si>
  <si>
    <t>우아효성</t>
  </si>
  <si>
    <t>우아3가 757-14</t>
  </si>
  <si>
    <t>(유)효성종합산업</t>
  </si>
  <si>
    <t>중화산동현대1</t>
  </si>
  <si>
    <t>중화산1가 329</t>
  </si>
  <si>
    <t>팔복남양</t>
  </si>
  <si>
    <t>팔복2가 130-2</t>
  </si>
  <si>
    <t>서곡현대</t>
  </si>
  <si>
    <t>효자3가 1473-2</t>
  </si>
  <si>
    <t>팔복세원</t>
  </si>
  <si>
    <t>팔복2가 24-14</t>
  </si>
  <si>
    <t>㈜세원주택</t>
  </si>
  <si>
    <t>㈜대흥</t>
  </si>
  <si>
    <t>동아,한일</t>
  </si>
  <si>
    <t>서신동 961</t>
  </si>
  <si>
    <t>동아,한일㈜</t>
  </si>
  <si>
    <t>아중부영1</t>
  </si>
  <si>
    <t>인후1가 802-1</t>
  </si>
  <si>
    <t>㈜부영</t>
  </si>
  <si>
    <t>아중부영2</t>
  </si>
  <si>
    <t>인후1가 890-1</t>
  </si>
  <si>
    <t>덕진동</t>
    <phoneticPr fontId="2" type="noConversion"/>
  </si>
  <si>
    <t>아중아남</t>
  </si>
  <si>
    <t>인후1가 951-1</t>
  </si>
  <si>
    <t>아남㈜</t>
  </si>
  <si>
    <t>아중부영5</t>
  </si>
  <si>
    <t>인후1가 951-7,8</t>
  </si>
  <si>
    <t>동광주택㈜</t>
  </si>
  <si>
    <t>서곡두산</t>
  </si>
  <si>
    <t>효자3가 1483-2</t>
  </si>
  <si>
    <t>두산건설㈜</t>
  </si>
  <si>
    <t>용소마을 제일</t>
  </si>
  <si>
    <t>송천1가 626-3</t>
  </si>
  <si>
    <t>솔내마을 동아</t>
  </si>
  <si>
    <t>송천2가 561-24</t>
  </si>
  <si>
    <t>동아㈜,(유)미산</t>
  </si>
  <si>
    <t>동아㈜</t>
  </si>
  <si>
    <t>감나무골대우대창</t>
  </si>
  <si>
    <t>서신동 965-3</t>
  </si>
  <si>
    <t>대창㈜,㈜대우</t>
  </si>
  <si>
    <t>대창기업㈜</t>
  </si>
  <si>
    <t>서곡대림</t>
  </si>
  <si>
    <t>효자3가 1473-5</t>
  </si>
  <si>
    <t>대림산업㈜</t>
  </si>
  <si>
    <t>아중부영3</t>
  </si>
  <si>
    <t>인후1가 951-3,4</t>
  </si>
  <si>
    <t>서곡엘지</t>
  </si>
  <si>
    <t>효자3가 1473-1</t>
  </si>
  <si>
    <t>진버들대우2</t>
  </si>
  <si>
    <t>우아2가 853-1</t>
  </si>
  <si>
    <t>동아현대</t>
  </si>
  <si>
    <t>평화2가 843-1</t>
  </si>
  <si>
    <t>효성신촌마을</t>
  </si>
  <si>
    <t>중화산2가 485-56</t>
  </si>
  <si>
    <t>㈜풍도종합건설</t>
  </si>
  <si>
    <t>흥건삼천1</t>
  </si>
  <si>
    <t>삼천1가 300-3</t>
  </si>
  <si>
    <t>흥건사</t>
  </si>
  <si>
    <t>산내들하우징</t>
  </si>
  <si>
    <t>송천2가 193-3</t>
  </si>
  <si>
    <t>㈜환건설</t>
  </si>
  <si>
    <t>흥건삼천2</t>
  </si>
  <si>
    <t>삼천1가 289-5</t>
  </si>
  <si>
    <t>광산토건</t>
  </si>
  <si>
    <t>삼천주공5</t>
  </si>
  <si>
    <t>삼천1가 766-1</t>
  </si>
  <si>
    <t>㈜한양</t>
  </si>
  <si>
    <t>삼천주공4</t>
  </si>
  <si>
    <t>삼천1가 767-1</t>
  </si>
  <si>
    <t>서곡주공</t>
  </si>
  <si>
    <t>효자3가 1482-1</t>
  </si>
  <si>
    <t>삼천주공6</t>
  </si>
  <si>
    <t>삼천1가 764-1</t>
  </si>
  <si>
    <t>성지건설㈜</t>
  </si>
  <si>
    <t>중화산광진2차</t>
  </si>
  <si>
    <t>중화산2가 194-9</t>
  </si>
  <si>
    <t>신정감나무골</t>
  </si>
  <si>
    <t>평화1가 471-1</t>
  </si>
  <si>
    <t>신정건설㈜</t>
  </si>
  <si>
    <t>서서학광진</t>
  </si>
  <si>
    <t>서서학동 318-10</t>
  </si>
  <si>
    <t>다경마을 일신</t>
  </si>
  <si>
    <t>호성1가 750-6</t>
  </si>
  <si>
    <t>아중제일2</t>
  </si>
  <si>
    <t>인후1가 951-2</t>
  </si>
  <si>
    <t>효성흑석마을</t>
  </si>
  <si>
    <t>서서학동 985-1.2</t>
  </si>
  <si>
    <t>선변평화고을</t>
  </si>
  <si>
    <t>평화2가 857-1,2</t>
  </si>
  <si>
    <t>(유)선변주택</t>
  </si>
  <si>
    <t>안고을우성</t>
  </si>
  <si>
    <t>인후1가 458</t>
  </si>
  <si>
    <t>서곡청솔</t>
  </si>
  <si>
    <t>효자3가 1483-1</t>
  </si>
  <si>
    <t>한국토지신탁</t>
  </si>
  <si>
    <t>광토건설</t>
  </si>
  <si>
    <t>지앤비건설</t>
    <phoneticPr fontId="2" type="noConversion"/>
  </si>
  <si>
    <t>덕진</t>
    <phoneticPr fontId="2" type="noConversion"/>
  </si>
  <si>
    <t>평화엠코주택조합</t>
    <phoneticPr fontId="2" type="noConversion"/>
  </si>
  <si>
    <t>평화2동</t>
    <phoneticPr fontId="2" type="noConversion"/>
  </si>
  <si>
    <t>평화동 2가 697-1외</t>
    <phoneticPr fontId="2" type="noConversion"/>
  </si>
  <si>
    <t>현대엠코㈜</t>
    <phoneticPr fontId="8" type="noConversion"/>
  </si>
  <si>
    <t>조촌동</t>
    <phoneticPr fontId="2" type="noConversion"/>
  </si>
  <si>
    <t>반월동 404-3외 4</t>
    <phoneticPr fontId="2" type="noConversion"/>
  </si>
  <si>
    <t>신시가지</t>
    <phoneticPr fontId="2" type="noConversion"/>
  </si>
  <si>
    <t>고랑동 노블레스</t>
    <phoneticPr fontId="2" type="noConversion"/>
  </si>
  <si>
    <t>고랑동 715</t>
    <phoneticPr fontId="2" type="noConversion"/>
  </si>
  <si>
    <t>㈜노블레스</t>
    <phoneticPr fontId="2" type="noConversion"/>
  </si>
  <si>
    <t>공사중단</t>
    <phoneticPr fontId="2" type="noConversion"/>
  </si>
  <si>
    <t>시공중</t>
    <phoneticPr fontId="2" type="noConversion"/>
  </si>
  <si>
    <t>유)국일종합건설</t>
    <phoneticPr fontId="2" type="noConversion"/>
  </si>
  <si>
    <t>유)그린개발</t>
    <phoneticPr fontId="2" type="noConversion"/>
  </si>
  <si>
    <t>혁신 C-3블럭</t>
    <phoneticPr fontId="2" type="noConversion"/>
  </si>
  <si>
    <t>중흥S-클래스</t>
    <phoneticPr fontId="2" type="noConversion"/>
  </si>
  <si>
    <t>장동</t>
    <phoneticPr fontId="2" type="noConversion"/>
  </si>
  <si>
    <t>㈜다원개발</t>
    <phoneticPr fontId="2" type="noConversion"/>
  </si>
  <si>
    <t>2016.10</t>
    <phoneticPr fontId="2" type="noConversion"/>
  </si>
  <si>
    <t>인후동2가 1561-1</t>
    <phoneticPr fontId="2" type="noConversion"/>
  </si>
  <si>
    <t>계성종합건설㈜</t>
    <phoneticPr fontId="2" type="noConversion"/>
  </si>
  <si>
    <t>국제자산신탁㈜</t>
    <phoneticPr fontId="2" type="noConversion"/>
  </si>
  <si>
    <t>㈜케이씨씨건설</t>
    <phoneticPr fontId="2" type="noConversion"/>
  </si>
  <si>
    <t>건지산 이지움</t>
    <phoneticPr fontId="2" type="noConversion"/>
  </si>
  <si>
    <t>2013.1.31
(동별)</t>
    <phoneticPr fontId="2" type="noConversion"/>
  </si>
  <si>
    <t>혁신지구</t>
    <phoneticPr fontId="2" type="noConversion"/>
  </si>
  <si>
    <t>중흥토건㈜</t>
    <phoneticPr fontId="2" type="noConversion"/>
  </si>
  <si>
    <t>㈜무갑종합건설</t>
    <phoneticPr fontId="2" type="noConversion"/>
  </si>
  <si>
    <t>현대건설㈜</t>
    <phoneticPr fontId="2" type="noConversion"/>
  </si>
  <si>
    <t>시공중인 공동주택 현황</t>
    <phoneticPr fontId="2" type="noConversion"/>
  </si>
  <si>
    <t>효자동힐스테이</t>
    <phoneticPr fontId="2" type="noConversion"/>
  </si>
  <si>
    <t>덕진 휴먼빌2차</t>
    <phoneticPr fontId="2" type="noConversion"/>
  </si>
  <si>
    <t>효자동3가 1540-3</t>
    <phoneticPr fontId="2" type="noConversion"/>
  </si>
  <si>
    <t>반월그린(해미르)</t>
    <phoneticPr fontId="2" type="noConversion"/>
  </si>
  <si>
    <t>공사중단</t>
    <phoneticPr fontId="2" type="noConversion"/>
  </si>
  <si>
    <t>2017.10</t>
    <phoneticPr fontId="2" type="noConversion"/>
  </si>
  <si>
    <t>남노송동133-3</t>
  </si>
  <si>
    <t>남노송동 170-7</t>
  </si>
  <si>
    <t>김진환외19인</t>
  </si>
  <si>
    <t>신우건설㈜</t>
  </si>
  <si>
    <t>(주)신천지건설</t>
  </si>
  <si>
    <t>(유)현대주택</t>
  </si>
  <si>
    <t>효자동3가 1531-1</t>
  </si>
  <si>
    <t xml:space="preserve"> 아파트 </t>
  </si>
  <si>
    <t xml:space="preserve"> 완산 </t>
  </si>
  <si>
    <t xml:space="preserve"> 삼천1동 </t>
  </si>
  <si>
    <t>15</t>
  </si>
  <si>
    <t>삼천주공2단지아파트주택재건축정비사업조합</t>
  </si>
  <si>
    <t>덕진</t>
    <phoneticPr fontId="2" type="noConversion"/>
  </si>
  <si>
    <t>인후3동</t>
    <phoneticPr fontId="2" type="noConversion"/>
  </si>
  <si>
    <t>우미건설㈜</t>
    <phoneticPr fontId="8" type="noConversion"/>
  </si>
  <si>
    <t>㈜우미종합건설</t>
    <phoneticPr fontId="8" type="noConversion"/>
  </si>
  <si>
    <t>현대산업개발(주)</t>
    <phoneticPr fontId="8" type="noConversion"/>
  </si>
  <si>
    <t>㈜호반주택</t>
    <phoneticPr fontId="2" type="noConversion"/>
  </si>
  <si>
    <t>호반건설산업㈜</t>
    <phoneticPr fontId="8" type="noConversion"/>
  </si>
  <si>
    <t xml:space="preserve">(유)케이씨 </t>
    <phoneticPr fontId="2" type="noConversion"/>
  </si>
  <si>
    <t>송천2동</t>
    <phoneticPr fontId="2" type="noConversion"/>
  </si>
  <si>
    <t>㈜제일건설</t>
    <phoneticPr fontId="8" type="noConversion"/>
  </si>
  <si>
    <t>인후 휴먼시아</t>
    <phoneticPr fontId="2" type="noConversion"/>
  </si>
  <si>
    <t>인후1가 1035</t>
    <phoneticPr fontId="2" type="noConversion"/>
  </si>
  <si>
    <t xml:space="preserve">대한주택공사 </t>
    <phoneticPr fontId="2" type="noConversion"/>
  </si>
  <si>
    <t>범양건영㈜</t>
    <phoneticPr fontId="8" type="noConversion"/>
  </si>
  <si>
    <t>송천1동</t>
    <phoneticPr fontId="2" type="noConversion"/>
  </si>
  <si>
    <t>대한토지신탁㈜</t>
    <phoneticPr fontId="8" type="noConversion"/>
  </si>
  <si>
    <t>효자3동</t>
    <phoneticPr fontId="2" type="noConversion"/>
  </si>
  <si>
    <t>(유)우리산업개발</t>
    <phoneticPr fontId="2" type="noConversion"/>
  </si>
  <si>
    <t>(유)우리종합건설</t>
    <phoneticPr fontId="2" type="noConversion"/>
  </si>
  <si>
    <t>호성동 진흥W-PARK3차</t>
    <phoneticPr fontId="2" type="noConversion"/>
  </si>
  <si>
    <t>호성동</t>
    <phoneticPr fontId="2" type="noConversion"/>
  </si>
  <si>
    <t>㈜라임산업개발</t>
    <phoneticPr fontId="2" type="noConversion"/>
  </si>
  <si>
    <t>㈜진흥기업</t>
    <phoneticPr fontId="8" type="noConversion"/>
  </si>
  <si>
    <t>중화산 옥성트레비앙</t>
    <phoneticPr fontId="2" type="noConversion"/>
  </si>
  <si>
    <t>중화산1동</t>
    <phoneticPr fontId="2" type="noConversion"/>
  </si>
  <si>
    <t>중화산동 1가 258-8</t>
    <phoneticPr fontId="2" type="noConversion"/>
  </si>
  <si>
    <t>(유)옥성</t>
    <phoneticPr fontId="2" type="noConversion"/>
  </si>
  <si>
    <t>(유)옥성건설</t>
    <phoneticPr fontId="8" type="noConversion"/>
  </si>
  <si>
    <t>(유)선변주택</t>
    <phoneticPr fontId="2" type="noConversion"/>
  </si>
  <si>
    <t>㈜황전종합건설</t>
    <phoneticPr fontId="2" type="noConversion"/>
  </si>
  <si>
    <t>인후1동</t>
    <phoneticPr fontId="2" type="noConversion"/>
  </si>
  <si>
    <t>㈜케이티엔지</t>
    <phoneticPr fontId="8" type="noConversion"/>
  </si>
  <si>
    <t>에스케이건설㈜</t>
    <phoneticPr fontId="8" type="noConversion"/>
  </si>
  <si>
    <t>광진햇빛찬2차</t>
    <phoneticPr fontId="2" type="noConversion"/>
  </si>
  <si>
    <t>송천현대아이파크1단지</t>
    <phoneticPr fontId="2" type="noConversion"/>
  </si>
  <si>
    <t>송천동1가 870</t>
    <phoneticPr fontId="2" type="noConversion"/>
  </si>
  <si>
    <t>(유)현대아이앤콘스</t>
    <phoneticPr fontId="2" type="noConversion"/>
  </si>
  <si>
    <t>현대산업개발(주)</t>
    <phoneticPr fontId="2" type="noConversion"/>
  </si>
  <si>
    <t>송천현대아이파크2단지</t>
    <phoneticPr fontId="2" type="noConversion"/>
  </si>
  <si>
    <t>송천동1가 871</t>
    <phoneticPr fontId="2" type="noConversion"/>
  </si>
  <si>
    <t>휴먼시아 아이린</t>
    <phoneticPr fontId="2" type="noConversion"/>
  </si>
  <si>
    <t>효자4동</t>
    <phoneticPr fontId="2" type="noConversion"/>
  </si>
  <si>
    <t>효자동 2가 1193-1</t>
    <phoneticPr fontId="2" type="noConversion"/>
  </si>
  <si>
    <t>㈜태영건설</t>
    <phoneticPr fontId="2" type="noConversion"/>
  </si>
  <si>
    <t>장동에코르</t>
    <phoneticPr fontId="2" type="noConversion"/>
  </si>
  <si>
    <t>장동 1052-2</t>
    <phoneticPr fontId="2" type="noConversion"/>
  </si>
  <si>
    <t>전북개발공사</t>
    <phoneticPr fontId="2" type="noConversion"/>
  </si>
  <si>
    <t>㈜제일건설</t>
    <phoneticPr fontId="2" type="noConversion"/>
  </si>
  <si>
    <t>골든팰리스휴먼시아</t>
    <phoneticPr fontId="2" type="noConversion"/>
  </si>
  <si>
    <t>효자동 2가 1192-1</t>
    <phoneticPr fontId="2" type="noConversion"/>
  </si>
  <si>
    <t>대한주택공사</t>
    <phoneticPr fontId="2" type="noConversion"/>
  </si>
  <si>
    <t>신일건업㈜</t>
    <phoneticPr fontId="2" type="noConversion"/>
  </si>
  <si>
    <t>하가영무예다음</t>
    <phoneticPr fontId="2" type="noConversion"/>
  </si>
  <si>
    <t>덕진동 2가 696</t>
    <phoneticPr fontId="2" type="noConversion"/>
  </si>
  <si>
    <t>㈜영무건설</t>
    <phoneticPr fontId="2" type="noConversion"/>
  </si>
  <si>
    <t>㈜영무토건</t>
    <phoneticPr fontId="2" type="noConversion"/>
  </si>
  <si>
    <t>휴먼시아5단지</t>
    <phoneticPr fontId="2" type="noConversion"/>
  </si>
  <si>
    <t>효자동 2가 1316-1</t>
    <phoneticPr fontId="2" type="noConversion"/>
  </si>
  <si>
    <t>진흥기업(주)</t>
    <phoneticPr fontId="8" type="noConversion"/>
  </si>
  <si>
    <t>휴먼시아6단지</t>
    <phoneticPr fontId="2" type="noConversion"/>
  </si>
  <si>
    <t>효자동 2가 1320-1</t>
    <phoneticPr fontId="2" type="noConversion"/>
  </si>
  <si>
    <t>남양건설㈜</t>
    <phoneticPr fontId="8" type="noConversion"/>
  </si>
  <si>
    <t>하가 휴먼빌</t>
    <phoneticPr fontId="2" type="noConversion"/>
  </si>
  <si>
    <t>덕진동 2가 697</t>
    <phoneticPr fontId="2" type="noConversion"/>
  </si>
  <si>
    <t>일신건영㈜</t>
    <phoneticPr fontId="2" type="noConversion"/>
  </si>
  <si>
    <t>일신건영㈜</t>
    <phoneticPr fontId="8" type="noConversion"/>
  </si>
  <si>
    <t>아르팰리스</t>
    <phoneticPr fontId="2" type="noConversion"/>
  </si>
  <si>
    <t>효자동 2가 1314-1</t>
    <phoneticPr fontId="2" type="noConversion"/>
  </si>
  <si>
    <t>LH공사</t>
    <phoneticPr fontId="2" type="noConversion"/>
  </si>
  <si>
    <t>(주)서희건설</t>
    <phoneticPr fontId="8" type="noConversion"/>
  </si>
  <si>
    <t>중화산동 풍림아이원</t>
    <phoneticPr fontId="2" type="noConversion"/>
  </si>
  <si>
    <t>중화산동 2가 827</t>
    <phoneticPr fontId="2" type="noConversion"/>
  </si>
  <si>
    <t>㈜한국토지신탁</t>
    <phoneticPr fontId="2" type="noConversion"/>
  </si>
  <si>
    <t>풍림산업㈜</t>
    <phoneticPr fontId="8" type="noConversion"/>
  </si>
  <si>
    <t>하가 더루벤스</t>
    <phoneticPr fontId="2" type="noConversion"/>
  </si>
  <si>
    <t>덕진동2가 683</t>
    <phoneticPr fontId="2" type="noConversion"/>
  </si>
  <si>
    <t>아시아신탁㈜</t>
    <phoneticPr fontId="2" type="noConversion"/>
  </si>
  <si>
    <t>진흥기업㈜</t>
    <phoneticPr fontId="2" type="noConversion"/>
  </si>
  <si>
    <t>중화산1가 234-1</t>
    <phoneticPr fontId="2" type="noConversion"/>
  </si>
  <si>
    <t>엘림건설㈜</t>
    <phoneticPr fontId="2" type="noConversion"/>
  </si>
  <si>
    <t>신용고궁</t>
    <phoneticPr fontId="2" type="noConversion"/>
  </si>
  <si>
    <t>서서학동 971-4</t>
    <phoneticPr fontId="2" type="noConversion"/>
  </si>
  <si>
    <t>(유)신용건설</t>
    <phoneticPr fontId="2" type="noConversion"/>
  </si>
  <si>
    <t>평화 영무예다음</t>
    <phoneticPr fontId="2" type="noConversion"/>
  </si>
  <si>
    <t>㈜영무건설</t>
    <phoneticPr fontId="8" type="noConversion"/>
  </si>
  <si>
    <t>㈜영무토건</t>
    <phoneticPr fontId="8" type="noConversion"/>
  </si>
  <si>
    <t>하가 오투그란테</t>
    <phoneticPr fontId="2" type="noConversion"/>
  </si>
  <si>
    <t>덕진동2가 684</t>
    <phoneticPr fontId="2" type="noConversion"/>
  </si>
  <si>
    <t>평화 엠코</t>
    <phoneticPr fontId="2" type="noConversion"/>
  </si>
  <si>
    <t>평화2동</t>
    <phoneticPr fontId="2" type="noConversion"/>
  </si>
  <si>
    <t>평화동 2가 953</t>
    <phoneticPr fontId="2" type="noConversion"/>
  </si>
  <si>
    <t>평화동엠코지역조합</t>
    <phoneticPr fontId="2" type="noConversion"/>
  </si>
  <si>
    <t>현대엠코㈜</t>
    <phoneticPr fontId="8" type="noConversion"/>
  </si>
  <si>
    <t>e-리버파크</t>
    <phoneticPr fontId="2" type="noConversion"/>
  </si>
  <si>
    <t>송천동1가 873</t>
    <phoneticPr fontId="2" type="noConversion"/>
  </si>
  <si>
    <t>송천제일지역주택조합</t>
    <phoneticPr fontId="2" type="noConversion"/>
  </si>
  <si>
    <t>벽산엔지니어링</t>
    <phoneticPr fontId="2" type="noConversion"/>
  </si>
  <si>
    <t>송천 한라비발디1</t>
    <phoneticPr fontId="2" type="noConversion"/>
  </si>
  <si>
    <t>송천동2가 1287</t>
    <phoneticPr fontId="2" type="noConversion"/>
  </si>
  <si>
    <t>주)하나다올신탁</t>
    <phoneticPr fontId="2" type="noConversion"/>
  </si>
  <si>
    <t>한라건설㈜</t>
    <phoneticPr fontId="2" type="noConversion"/>
  </si>
  <si>
    <t>송천 한라비발디2</t>
    <phoneticPr fontId="2" type="noConversion"/>
  </si>
  <si>
    <t>송천동2가 1288</t>
    <phoneticPr fontId="2" type="noConversion"/>
  </si>
  <si>
    <t>엘에이치이노팰리스</t>
    <phoneticPr fontId="2" type="noConversion"/>
  </si>
  <si>
    <t>동산동</t>
    <phoneticPr fontId="2" type="noConversion"/>
  </si>
  <si>
    <t>장동 1082</t>
    <phoneticPr fontId="2" type="noConversion"/>
  </si>
  <si>
    <t>한국토지주택공사</t>
    <phoneticPr fontId="2" type="noConversion"/>
  </si>
  <si>
    <t>주)한일건설</t>
    <phoneticPr fontId="2" type="noConversion"/>
  </si>
  <si>
    <t>효자지구</t>
    <phoneticPr fontId="2" type="noConversion"/>
  </si>
  <si>
    <t>주)태영건설</t>
    <phoneticPr fontId="2" type="noConversion"/>
  </si>
  <si>
    <t>평화동 오네뜨</t>
    <phoneticPr fontId="2" type="noConversion"/>
  </si>
  <si>
    <t>평화1동</t>
    <phoneticPr fontId="2" type="noConversion"/>
  </si>
  <si>
    <t>평화동1가 766</t>
    <phoneticPr fontId="2" type="noConversion"/>
  </si>
  <si>
    <t>평화동지역주택조합</t>
    <phoneticPr fontId="2" type="noConversion"/>
  </si>
  <si>
    <t>남해종합건설</t>
    <phoneticPr fontId="12" type="noConversion"/>
  </si>
  <si>
    <t>중동 798</t>
    <phoneticPr fontId="2" type="noConversion"/>
  </si>
  <si>
    <t>주)서령개발</t>
    <phoneticPr fontId="2" type="noConversion"/>
  </si>
  <si>
    <t>우미건설㈜</t>
    <phoneticPr fontId="2" type="noConversion"/>
  </si>
  <si>
    <t>혁신 우미린 2단지</t>
    <phoneticPr fontId="2" type="noConversion"/>
  </si>
  <si>
    <t>장동 1063</t>
    <phoneticPr fontId="2" type="noConversion"/>
  </si>
  <si>
    <t>유)한백종합건설</t>
    <phoneticPr fontId="2" type="noConversion"/>
  </si>
  <si>
    <t>혁신 호반베르디움 1차</t>
    <phoneticPr fontId="2" type="noConversion"/>
  </si>
  <si>
    <t>중동 789</t>
    <phoneticPr fontId="2" type="noConversion"/>
  </si>
  <si>
    <t>주)죽헌개발</t>
    <phoneticPr fontId="2" type="noConversion"/>
  </si>
  <si>
    <t>주)호반건설</t>
    <phoneticPr fontId="2" type="noConversion"/>
  </si>
  <si>
    <t>중화 네스띠앙</t>
    <phoneticPr fontId="2" type="noConversion"/>
  </si>
  <si>
    <t>중화1동</t>
    <phoneticPr fontId="2" type="noConversion"/>
  </si>
  <si>
    <t>중화산동1가 221-2</t>
    <phoneticPr fontId="2" type="noConversion"/>
  </si>
  <si>
    <t>(유)네스트</t>
    <phoneticPr fontId="2" type="noConversion"/>
  </si>
  <si>
    <t>㈜원종합건설</t>
    <phoneticPr fontId="2" type="noConversion"/>
  </si>
  <si>
    <t>혁신 호반베르디움 2차</t>
    <phoneticPr fontId="2" type="noConversion"/>
  </si>
  <si>
    <t>티에스리빙㈜</t>
    <phoneticPr fontId="2" type="noConversion"/>
  </si>
  <si>
    <t>혁신 호반베르디움 3차</t>
    <phoneticPr fontId="2" type="noConversion"/>
  </si>
  <si>
    <t>혁신지구</t>
    <phoneticPr fontId="2" type="noConversion"/>
  </si>
  <si>
    <t>혁신도시 C-13블럭</t>
    <phoneticPr fontId="2" type="noConversion"/>
  </si>
  <si>
    <t>주)호반리빙</t>
    <phoneticPr fontId="2" type="noConversion"/>
  </si>
  <si>
    <t>연립</t>
    <phoneticPr fontId="2" type="noConversion"/>
  </si>
  <si>
    <t>효자1동</t>
    <phoneticPr fontId="2" type="noConversion"/>
  </si>
  <si>
    <t>㈜동방디앤씨</t>
    <phoneticPr fontId="2" type="noConversion"/>
  </si>
  <si>
    <t>주)동방디앤씨</t>
    <phoneticPr fontId="2" type="noConversion"/>
  </si>
  <si>
    <t>주)대우산업개발</t>
    <phoneticPr fontId="2" type="noConversion"/>
  </si>
  <si>
    <t>성원아르데코</t>
    <phoneticPr fontId="2" type="noConversion"/>
  </si>
  <si>
    <t>18</t>
    <phoneticPr fontId="21" type="noConversion"/>
  </si>
  <si>
    <t>평화동1가 434-50</t>
    <phoneticPr fontId="2" type="noConversion"/>
  </si>
  <si>
    <t>해든아파트</t>
    <phoneticPr fontId="2" type="noConversion"/>
  </si>
  <si>
    <t>덕진동</t>
    <phoneticPr fontId="2" type="noConversion"/>
  </si>
  <si>
    <t>동산동 684-31</t>
    <phoneticPr fontId="2" type="noConversion"/>
  </si>
  <si>
    <t>금산주택건설</t>
    <phoneticPr fontId="2" type="noConversion"/>
  </si>
  <si>
    <t>대륜종합건설</t>
    <phoneticPr fontId="2" type="noConversion"/>
  </si>
  <si>
    <t>대명1차(가,나)</t>
    <phoneticPr fontId="2" type="noConversion"/>
  </si>
  <si>
    <t>대명2차(다,라)</t>
    <phoneticPr fontId="2" type="noConversion"/>
  </si>
  <si>
    <t xml:space="preserve">이안 전주삼천 </t>
    <phoneticPr fontId="2" type="noConversion"/>
  </si>
  <si>
    <t>사용검사
(예정)</t>
    <phoneticPr fontId="2" type="noConversion"/>
  </si>
  <si>
    <t>효자 동방아로채1</t>
    <phoneticPr fontId="2" type="noConversion"/>
  </si>
  <si>
    <t>효자 동방아로채2</t>
    <phoneticPr fontId="2" type="noConversion"/>
  </si>
  <si>
    <t>자연그대로지역조합</t>
    <phoneticPr fontId="2" type="noConversion"/>
  </si>
  <si>
    <t>평화동2가 389-1</t>
    <phoneticPr fontId="2" type="noConversion"/>
  </si>
  <si>
    <t>15
 19</t>
    <phoneticPr fontId="2" type="noConversion"/>
  </si>
  <si>
    <t>평화동자연그대로지역주택조합</t>
    <phoneticPr fontId="2" type="noConversion"/>
  </si>
  <si>
    <t>2017.06</t>
    <phoneticPr fontId="2" type="noConversion"/>
  </si>
  <si>
    <t>완산</t>
    <phoneticPr fontId="2" type="noConversion"/>
  </si>
  <si>
    <t>평화2동</t>
    <phoneticPr fontId="2" type="noConversion"/>
  </si>
  <si>
    <t>혁신 우미린1단지</t>
    <phoneticPr fontId="2" type="noConversion"/>
  </si>
  <si>
    <t>반월동 1230</t>
    <phoneticPr fontId="2" type="noConversion"/>
  </si>
  <si>
    <t>월드컵이지움</t>
    <phoneticPr fontId="2" type="noConversion"/>
  </si>
  <si>
    <t>피엔케이디㈜외1</t>
    <phoneticPr fontId="2" type="noConversion"/>
  </si>
  <si>
    <t>서부신시가지지역주택조합
지역주택조합</t>
    <phoneticPr fontId="2" type="noConversion"/>
  </si>
  <si>
    <t>아파트</t>
    <phoneticPr fontId="2" type="noConversion"/>
  </si>
  <si>
    <t>-</t>
    <phoneticPr fontId="2" type="noConversion"/>
  </si>
  <si>
    <t>양우건설㈜</t>
    <phoneticPr fontId="2" type="noConversion"/>
  </si>
  <si>
    <t>효자동1가 803</t>
    <phoneticPr fontId="2" type="noConversion"/>
  </si>
  <si>
    <t>효자동1가 802</t>
    <phoneticPr fontId="2" type="noConversion"/>
  </si>
  <si>
    <t>효자뷰티빌</t>
    <phoneticPr fontId="2" type="noConversion"/>
  </si>
  <si>
    <t>효자동1가 373</t>
    <phoneticPr fontId="2" type="noConversion"/>
  </si>
  <si>
    <t>중화산2가 850</t>
    <phoneticPr fontId="2" type="noConversion"/>
  </si>
  <si>
    <t>만성 중흥S클래스</t>
    <phoneticPr fontId="2" type="noConversion"/>
  </si>
  <si>
    <t>만성지구 C2</t>
    <phoneticPr fontId="2" type="noConversion"/>
  </si>
  <si>
    <t>덕진</t>
    <phoneticPr fontId="2" type="noConversion"/>
  </si>
  <si>
    <t>솔내지역주택조합</t>
    <phoneticPr fontId="2" type="noConversion"/>
  </si>
  <si>
    <t>효자동 2가 1157-1</t>
    <phoneticPr fontId="2" type="noConversion"/>
  </si>
  <si>
    <t>인후동1가 541</t>
    <phoneticPr fontId="2" type="noConversion"/>
  </si>
  <si>
    <t>중화산동 2가 485-27</t>
    <phoneticPr fontId="2" type="noConversion"/>
  </si>
  <si>
    <t>호성동2가 634</t>
    <phoneticPr fontId="2" type="noConversion"/>
  </si>
  <si>
    <t>송천1가 12-10</t>
    <phoneticPr fontId="2" type="noConversion"/>
  </si>
  <si>
    <t>서완산동2가 335</t>
    <phoneticPr fontId="2" type="noConversion"/>
  </si>
  <si>
    <t>효자동3가 1524-2</t>
    <phoneticPr fontId="2" type="noConversion"/>
  </si>
  <si>
    <t>효자동3가 1524-1</t>
    <phoneticPr fontId="2" type="noConversion"/>
  </si>
  <si>
    <t>송천동1가 543-13 일원</t>
    <phoneticPr fontId="2" type="noConversion"/>
  </si>
  <si>
    <t>덕진</t>
    <phoneticPr fontId="2" type="noConversion"/>
  </si>
  <si>
    <t>성우건설㈜</t>
    <phoneticPr fontId="2" type="noConversion"/>
  </si>
  <si>
    <t>솔내지역주택조합</t>
    <phoneticPr fontId="2" type="noConversion"/>
  </si>
  <si>
    <t>2017.7</t>
    <phoneticPr fontId="2" type="noConversion"/>
  </si>
  <si>
    <t>만성 골드크래스</t>
    <phoneticPr fontId="2" type="noConversion"/>
  </si>
  <si>
    <t>반월동 오네뜨</t>
    <phoneticPr fontId="2" type="noConversion"/>
  </si>
  <si>
    <t>금암동 이지움</t>
    <phoneticPr fontId="2" type="noConversion"/>
  </si>
  <si>
    <t>덕진 엘르디움</t>
    <phoneticPr fontId="2" type="noConversion"/>
  </si>
  <si>
    <t>2018.2</t>
    <phoneticPr fontId="2" type="noConversion"/>
  </si>
  <si>
    <t>골드클래스㈜</t>
    <phoneticPr fontId="2" type="noConversion"/>
  </si>
  <si>
    <t>보광건설㈜외2</t>
    <phoneticPr fontId="2" type="noConversion"/>
  </si>
  <si>
    <t>15
 20</t>
    <phoneticPr fontId="2" type="noConversion"/>
  </si>
  <si>
    <t>19
 20</t>
    <phoneticPr fontId="2" type="noConversion"/>
  </si>
  <si>
    <t>14
 17</t>
    <phoneticPr fontId="2" type="noConversion"/>
  </si>
  <si>
    <t>동산동</t>
    <phoneticPr fontId="2" type="noConversion"/>
  </si>
  <si>
    <t>송천2동</t>
    <phoneticPr fontId="2" type="noConversion"/>
  </si>
  <si>
    <t>조촌동</t>
    <phoneticPr fontId="2" type="noConversion"/>
  </si>
  <si>
    <t>금암2동</t>
    <phoneticPr fontId="2" type="noConversion"/>
  </si>
  <si>
    <t>반월동 244-8 일원</t>
    <phoneticPr fontId="2" type="noConversion"/>
  </si>
  <si>
    <t>19
 29</t>
    <phoneticPr fontId="2" type="noConversion"/>
  </si>
  <si>
    <t>11
 23</t>
    <phoneticPr fontId="2" type="noConversion"/>
  </si>
  <si>
    <t>2017.09</t>
    <phoneticPr fontId="2" type="noConversion"/>
  </si>
  <si>
    <t>㈜이애프씨</t>
    <phoneticPr fontId="2" type="noConversion"/>
  </si>
  <si>
    <t>계성종합건설㈜</t>
    <phoneticPr fontId="2" type="noConversion"/>
  </si>
  <si>
    <t>중흥에스클래스㈜</t>
    <phoneticPr fontId="2" type="noConversion"/>
  </si>
  <si>
    <t>중흥토건㈜</t>
    <phoneticPr fontId="2" type="noConversion"/>
  </si>
  <si>
    <t>㈜주성산업개발</t>
    <phoneticPr fontId="2" type="noConversion"/>
  </si>
  <si>
    <t>남해종합건설㈜</t>
    <phoneticPr fontId="2" type="noConversion"/>
  </si>
  <si>
    <t>2017.12</t>
    <phoneticPr fontId="2" type="noConversion"/>
  </si>
  <si>
    <t>덕진동2가 726</t>
    <phoneticPr fontId="2" type="noConversion"/>
  </si>
  <si>
    <t>㈜지아이이엔씨</t>
    <phoneticPr fontId="2" type="noConversion"/>
  </si>
  <si>
    <t>㈜지아이</t>
    <phoneticPr fontId="2" type="noConversion"/>
  </si>
  <si>
    <t>평화동2가 952</t>
    <phoneticPr fontId="2" type="noConversion"/>
  </si>
  <si>
    <t>삼천동1가 772</t>
    <phoneticPr fontId="2" type="noConversion"/>
  </si>
  <si>
    <t>효자2가 1315-1</t>
    <phoneticPr fontId="2" type="noConversion"/>
  </si>
  <si>
    <t>에코 데시앙1차</t>
    <phoneticPr fontId="2" type="noConversion"/>
  </si>
  <si>
    <t>에코 데시앙2차</t>
    <phoneticPr fontId="2" type="noConversion"/>
  </si>
  <si>
    <t>에코 포스코 더샵 1차</t>
    <phoneticPr fontId="2" type="noConversion"/>
  </si>
  <si>
    <t>에코 포스코 더샵 2차</t>
    <phoneticPr fontId="2" type="noConversion"/>
  </si>
  <si>
    <t>에코 지에스</t>
    <phoneticPr fontId="2" type="noConversion"/>
  </si>
  <si>
    <t>평화동 골드클래스</t>
    <phoneticPr fontId="2" type="noConversion"/>
  </si>
  <si>
    <t>송천1동</t>
    <phoneticPr fontId="2" type="noConversion"/>
  </si>
  <si>
    <t>평화2동</t>
    <phoneticPr fontId="2" type="noConversion"/>
  </si>
  <si>
    <t>송천동 에코 4BL</t>
    <phoneticPr fontId="2" type="noConversion"/>
  </si>
  <si>
    <t>송천동 에코 5BL</t>
    <phoneticPr fontId="2" type="noConversion"/>
  </si>
  <si>
    <t>송천동 에코 1BL</t>
    <phoneticPr fontId="2" type="noConversion"/>
  </si>
  <si>
    <t>송천동 에코 10BL</t>
    <phoneticPr fontId="2" type="noConversion"/>
  </si>
  <si>
    <t>송천동 에코 6BL</t>
    <phoneticPr fontId="2" type="noConversion"/>
  </si>
  <si>
    <t>12
30</t>
    <phoneticPr fontId="2" type="noConversion"/>
  </si>
  <si>
    <t>㈜에코시티개발</t>
    <phoneticPr fontId="2" type="noConversion"/>
  </si>
  <si>
    <t>㈜태영건설</t>
    <phoneticPr fontId="2" type="noConversion"/>
  </si>
  <si>
    <t>13
30</t>
    <phoneticPr fontId="2" type="noConversion"/>
  </si>
  <si>
    <t>상명에코개발</t>
    <phoneticPr fontId="2" type="noConversion"/>
  </si>
  <si>
    <t>㈜포스코건설</t>
    <phoneticPr fontId="2" type="noConversion"/>
  </si>
  <si>
    <t>평화동2가 458-11</t>
    <phoneticPr fontId="2" type="noConversion"/>
  </si>
  <si>
    <t>23
28</t>
    <phoneticPr fontId="2" type="noConversion"/>
  </si>
  <si>
    <t>수범건설㈜</t>
    <phoneticPr fontId="2" type="noConversion"/>
  </si>
  <si>
    <t>세종종합건설㈜</t>
    <phoneticPr fontId="2" type="noConversion"/>
  </si>
  <si>
    <t>15
29</t>
    <phoneticPr fontId="2" type="noConversion"/>
  </si>
  <si>
    <t>15
24</t>
    <phoneticPr fontId="2" type="noConversion"/>
  </si>
  <si>
    <t>27
29</t>
    <phoneticPr fontId="2" type="noConversion"/>
  </si>
  <si>
    <t>만성지구 B3</t>
    <phoneticPr fontId="2" type="noConversion"/>
  </si>
  <si>
    <t>지에스건설㈜</t>
    <phoneticPr fontId="2" type="noConversion"/>
  </si>
  <si>
    <t>2017.12</t>
    <phoneticPr fontId="2" type="noConversion"/>
  </si>
  <si>
    <t>2018.1</t>
    <phoneticPr fontId="2" type="noConversion"/>
  </si>
  <si>
    <t>2018.5</t>
    <phoneticPr fontId="2" type="noConversion"/>
  </si>
  <si>
    <t>2018.3</t>
    <phoneticPr fontId="2" type="noConversion"/>
  </si>
  <si>
    <t>금암동 523-3 일원</t>
    <phoneticPr fontId="2" type="noConversion"/>
  </si>
  <si>
    <t>만성지구</t>
    <phoneticPr fontId="2" type="noConversion"/>
  </si>
  <si>
    <t>덕진</t>
    <phoneticPr fontId="2" type="noConversion"/>
  </si>
  <si>
    <t>에코</t>
    <phoneticPr fontId="2" type="noConversion"/>
  </si>
  <si>
    <t>만성 제일풍경채</t>
    <phoneticPr fontId="2" type="noConversion"/>
  </si>
  <si>
    <t>2018.02</t>
    <phoneticPr fontId="2" type="noConversion"/>
  </si>
  <si>
    <t>제이제이건설㈜</t>
    <phoneticPr fontId="2" type="noConversion"/>
  </si>
  <si>
    <t>만성지구 C1</t>
    <phoneticPr fontId="2" type="noConversion"/>
  </si>
  <si>
    <t>18
20</t>
    <phoneticPr fontId="2" type="noConversion"/>
  </si>
  <si>
    <t>제일건설㈜</t>
    <phoneticPr fontId="2" type="noConversion"/>
  </si>
  <si>
    <t>효자동 세븐팰리스</t>
    <phoneticPr fontId="2" type="noConversion"/>
  </si>
  <si>
    <t>-</t>
    <phoneticPr fontId="2" type="noConversion"/>
  </si>
  <si>
    <t>동산동</t>
    <phoneticPr fontId="2" type="noConversion"/>
  </si>
  <si>
    <t>주택도시보증공사</t>
    <phoneticPr fontId="2" type="noConversion"/>
  </si>
  <si>
    <t>효자동 2가 1354</t>
    <phoneticPr fontId="2" type="noConversion"/>
  </si>
  <si>
    <t>동산동 779, 고랑동 1223</t>
    <phoneticPr fontId="2" type="noConversion"/>
  </si>
  <si>
    <t>효자 엘림샤인빌</t>
    <phoneticPr fontId="2" type="noConversion"/>
  </si>
  <si>
    <t>중화산 엘림샤인빌</t>
    <phoneticPr fontId="2" type="noConversion"/>
  </si>
  <si>
    <t>신원 아침도시</t>
    <phoneticPr fontId="2" type="noConversion"/>
  </si>
  <si>
    <t>효자동3가 1540-2</t>
    <phoneticPr fontId="2" type="noConversion"/>
  </si>
  <si>
    <t>신원종합개발㈜</t>
    <phoneticPr fontId="2" type="noConversion"/>
  </si>
  <si>
    <t>효자동힐스테이트지역주택조합</t>
    <phoneticPr fontId="2" type="noConversion"/>
  </si>
  <si>
    <t>㈜하나자산신탁</t>
    <phoneticPr fontId="2" type="noConversion"/>
  </si>
  <si>
    <t>파밀리에</t>
    <phoneticPr fontId="2" type="noConversion"/>
  </si>
  <si>
    <t>코오롱스카이타워</t>
    <phoneticPr fontId="2" type="noConversion"/>
  </si>
  <si>
    <t>SK- VIEW</t>
    <phoneticPr fontId="2" type="noConversion"/>
  </si>
  <si>
    <t>평화동 광신프로그래스</t>
    <phoneticPr fontId="2" type="noConversion"/>
  </si>
  <si>
    <t>완산</t>
    <phoneticPr fontId="2" type="noConversion"/>
  </si>
  <si>
    <t>평화동2가 458-8</t>
    <phoneticPr fontId="2" type="noConversion"/>
  </si>
  <si>
    <t>19
27</t>
    <phoneticPr fontId="2" type="noConversion"/>
  </si>
  <si>
    <t>2018.07</t>
    <phoneticPr fontId="2" type="noConversion"/>
  </si>
  <si>
    <t>㈜아람주택</t>
    <phoneticPr fontId="2" type="noConversion"/>
  </si>
  <si>
    <t>㈜광신종합건설</t>
    <phoneticPr fontId="2" type="noConversion"/>
  </si>
  <si>
    <t>인후2동</t>
    <phoneticPr fontId="2" type="noConversion"/>
  </si>
  <si>
    <t>인후동 파인디엔씨
(신우아파트)</t>
    <phoneticPr fontId="2" type="noConversion"/>
  </si>
  <si>
    <t>23
 25</t>
    <phoneticPr fontId="2" type="noConversion"/>
  </si>
  <si>
    <t>2018.10</t>
    <phoneticPr fontId="2" type="noConversion"/>
  </si>
  <si>
    <t>㈜파인디엔씨</t>
    <phoneticPr fontId="2" type="noConversion"/>
  </si>
  <si>
    <t>서완산동 골드클래스</t>
    <phoneticPr fontId="2" type="noConversion"/>
  </si>
  <si>
    <t>완산동</t>
    <phoneticPr fontId="2" type="noConversion"/>
  </si>
  <si>
    <t>서완산동2가 341-1 외90필지</t>
    <phoneticPr fontId="2" type="noConversion"/>
  </si>
  <si>
    <t>2018.03</t>
    <phoneticPr fontId="2" type="noConversion"/>
  </si>
  <si>
    <t>세종종합건설㈜</t>
    <phoneticPr fontId="2" type="noConversion"/>
  </si>
  <si>
    <t>여의동 영무예다음</t>
    <phoneticPr fontId="2" type="noConversion"/>
  </si>
  <si>
    <t>14
 28</t>
    <phoneticPr fontId="2" type="noConversion"/>
  </si>
  <si>
    <t>2018.09</t>
    <phoneticPr fontId="2" type="noConversion"/>
  </si>
  <si>
    <t>㈜영무건설</t>
    <phoneticPr fontId="2" type="noConversion"/>
  </si>
  <si>
    <t>㈜영무건영</t>
    <phoneticPr fontId="2" type="noConversion"/>
  </si>
  <si>
    <t>에코 KCC</t>
    <phoneticPr fontId="2" type="noConversion"/>
  </si>
  <si>
    <t>송천동 에코 13BL</t>
    <phoneticPr fontId="2" type="noConversion"/>
  </si>
  <si>
    <t>15
30</t>
    <phoneticPr fontId="2" type="noConversion"/>
  </si>
  <si>
    <t>2019.02</t>
    <phoneticPr fontId="2" type="noConversion"/>
  </si>
  <si>
    <t>㈜KCC건설</t>
    <phoneticPr fontId="2" type="noConversion"/>
  </si>
  <si>
    <t>평화동 거목</t>
    <phoneticPr fontId="2" type="noConversion"/>
  </si>
  <si>
    <t>평화동1가 453-4 외40필지</t>
    <phoneticPr fontId="2" type="noConversion"/>
  </si>
  <si>
    <t>18
25</t>
    <phoneticPr fontId="2" type="noConversion"/>
  </si>
  <si>
    <t>2019.01</t>
    <phoneticPr fontId="2" type="noConversion"/>
  </si>
  <si>
    <t>(유)거목종합개발</t>
    <phoneticPr fontId="2" type="noConversion"/>
  </si>
  <si>
    <t>덕진</t>
    <phoneticPr fontId="2" type="noConversion"/>
  </si>
  <si>
    <t>여의동 1237-4외 102필지</t>
    <phoneticPr fontId="2" type="noConversion"/>
  </si>
  <si>
    <t>인후3동</t>
    <phoneticPr fontId="2" type="noConversion"/>
  </si>
  <si>
    <t>인후동1가 523-21</t>
    <phoneticPr fontId="2" type="noConversion"/>
  </si>
  <si>
    <t>혁신 C-5블럭(장동 1074)</t>
    <phoneticPr fontId="2" type="noConversion"/>
  </si>
  <si>
    <t>혁신 C-6블럭(장동 1075)</t>
    <phoneticPr fontId="2" type="noConversion"/>
  </si>
  <si>
    <t>에코 휴먼빌</t>
    <phoneticPr fontId="2" type="noConversion"/>
  </si>
  <si>
    <t>송천동 에코 2BL</t>
    <phoneticPr fontId="2" type="noConversion"/>
  </si>
  <si>
    <t>19
30</t>
    <phoneticPr fontId="2" type="noConversion"/>
  </si>
  <si>
    <t>2019.04</t>
    <phoneticPr fontId="2" type="noConversion"/>
  </si>
  <si>
    <t>장동</t>
    <phoneticPr fontId="2" type="noConversion"/>
  </si>
  <si>
    <t>(주)호반건설</t>
    <phoneticPr fontId="2" type="noConversion"/>
  </si>
  <si>
    <t>혁신 호반 베르디움 4차</t>
    <phoneticPr fontId="2" type="noConversion"/>
  </si>
  <si>
    <t>혁신 호반 베르디움 5차</t>
    <phoneticPr fontId="2" type="noConversion"/>
  </si>
  <si>
    <t>장동 1111번지(혁신 4-1블럭)</t>
    <phoneticPr fontId="2" type="noConversion"/>
  </si>
  <si>
    <t xml:space="preserve"> 43
  45</t>
    <phoneticPr fontId="2" type="noConversion"/>
  </si>
  <si>
    <t>2020.03</t>
    <phoneticPr fontId="2" type="noConversion"/>
  </si>
  <si>
    <t>대방주택㈜</t>
    <phoneticPr fontId="2" type="noConversion"/>
  </si>
  <si>
    <t>대방건설㈜</t>
    <phoneticPr fontId="2" type="noConversion"/>
  </si>
  <si>
    <t>대방노블랜드</t>
    <phoneticPr fontId="2" type="noConversion"/>
  </si>
  <si>
    <t>에코 데시앙3차</t>
    <phoneticPr fontId="2" type="noConversion"/>
  </si>
  <si>
    <t>에코 데시앙4차</t>
    <phoneticPr fontId="2" type="noConversion"/>
  </si>
  <si>
    <t>송천동 에코 7BL</t>
    <phoneticPr fontId="2" type="noConversion"/>
  </si>
  <si>
    <t>송천동 에코 12BL</t>
    <phoneticPr fontId="2" type="noConversion"/>
  </si>
  <si>
    <t>23
29</t>
    <phoneticPr fontId="2" type="noConversion"/>
  </si>
  <si>
    <t>2018.10</t>
    <phoneticPr fontId="2" type="noConversion"/>
  </si>
  <si>
    <t>23
29</t>
    <phoneticPr fontId="2" type="noConversion"/>
  </si>
  <si>
    <t>인후동2가 4-58 일원</t>
    <phoneticPr fontId="2" type="noConversion"/>
  </si>
  <si>
    <t>주성산업㈜</t>
    <phoneticPr fontId="2" type="noConversion"/>
  </si>
  <si>
    <t>세움펠리피아(2차)</t>
    <phoneticPr fontId="2" type="noConversion"/>
  </si>
  <si>
    <t>덕진</t>
    <phoneticPr fontId="2" type="noConversion"/>
  </si>
  <si>
    <t>동산동</t>
    <phoneticPr fontId="2" type="noConversion"/>
  </si>
  <si>
    <t>반월동 222-5</t>
    <phoneticPr fontId="2" type="noConversion"/>
  </si>
  <si>
    <t>17
22</t>
    <phoneticPr fontId="2" type="noConversion"/>
  </si>
  <si>
    <t>2019.03</t>
    <phoneticPr fontId="2" type="noConversion"/>
  </si>
  <si>
    <t>에코</t>
    <phoneticPr fontId="2" type="noConversion"/>
  </si>
  <si>
    <t>송천1동</t>
    <phoneticPr fontId="2" type="noConversion"/>
  </si>
  <si>
    <t>송천동 에코 9BL</t>
    <phoneticPr fontId="2" type="noConversion"/>
  </si>
  <si>
    <t>2018.09</t>
    <phoneticPr fontId="2" type="noConversion"/>
  </si>
  <si>
    <t>(유)한백종합건설</t>
    <phoneticPr fontId="2" type="noConversion"/>
  </si>
  <si>
    <t>지에스건설㈜</t>
    <phoneticPr fontId="2" type="noConversion"/>
  </si>
  <si>
    <t>16/9/6</t>
    <phoneticPr fontId="2" type="noConversion"/>
  </si>
  <si>
    <t>16/7/8</t>
    <phoneticPr fontId="2" type="noConversion"/>
  </si>
  <si>
    <t>16/6/3</t>
    <phoneticPr fontId="2" type="noConversion"/>
  </si>
  <si>
    <t>16/1/25</t>
    <phoneticPr fontId="2" type="noConversion"/>
  </si>
  <si>
    <t>포스코 3차</t>
    <phoneticPr fontId="2" type="noConversion"/>
  </si>
  <si>
    <t>GS자이 2차</t>
    <phoneticPr fontId="2" type="noConversion"/>
  </si>
  <si>
    <t>에코</t>
    <phoneticPr fontId="2" type="noConversion"/>
  </si>
  <si>
    <t>송천동 에코 11BL</t>
    <phoneticPr fontId="2" type="noConversion"/>
  </si>
  <si>
    <t>24
29</t>
    <phoneticPr fontId="2" type="noConversion"/>
  </si>
  <si>
    <t>㈜포스코건설</t>
    <phoneticPr fontId="2" type="noConversion"/>
  </si>
  <si>
    <t>2019.01</t>
    <phoneticPr fontId="2" type="noConversion"/>
  </si>
  <si>
    <t>㈜창대디앤씨</t>
    <phoneticPr fontId="2" type="noConversion"/>
  </si>
  <si>
    <t>16/8/30</t>
    <phoneticPr fontId="2" type="noConversion"/>
  </si>
  <si>
    <t>진북동</t>
    <phoneticPr fontId="2" type="noConversion"/>
  </si>
  <si>
    <t>모란연립(가)</t>
    <phoneticPr fontId="2" type="noConversion"/>
  </si>
  <si>
    <t>2</t>
    <phoneticPr fontId="21" type="noConversion"/>
  </si>
  <si>
    <t>모란연립(나, 다)</t>
    <phoneticPr fontId="2" type="noConversion"/>
  </si>
  <si>
    <t>2</t>
    <phoneticPr fontId="2" type="noConversion"/>
  </si>
  <si>
    <t>체신부</t>
    <phoneticPr fontId="12" type="noConversion"/>
  </si>
  <si>
    <t>노송동</t>
    <phoneticPr fontId="2" type="noConversion"/>
  </si>
  <si>
    <t>명륜</t>
    <phoneticPr fontId="2" type="noConversion"/>
  </si>
  <si>
    <t>동완산동 304-28</t>
    <phoneticPr fontId="21" type="noConversion"/>
  </si>
  <si>
    <t>㈜삼부주택</t>
    <phoneticPr fontId="12" type="noConversion"/>
  </si>
  <si>
    <t>덕진삼화주택(가동)</t>
    <phoneticPr fontId="2" type="noConversion"/>
  </si>
  <si>
    <t>덕진1가 1314-155</t>
    <phoneticPr fontId="2" type="noConversion"/>
  </si>
  <si>
    <t>덕진삼화주택(나동)</t>
    <phoneticPr fontId="2" type="noConversion"/>
  </si>
  <si>
    <t>덕진1가 1314-202</t>
    <phoneticPr fontId="2" type="noConversion"/>
  </si>
  <si>
    <t>(유)세원주택</t>
    <phoneticPr fontId="12" type="noConversion"/>
  </si>
  <si>
    <t>오성(가,나동)</t>
    <phoneticPr fontId="2" type="noConversion"/>
  </si>
  <si>
    <t>남향연립(C동)</t>
    <phoneticPr fontId="2" type="noConversion"/>
  </si>
  <si>
    <t>인후동1가 463-18</t>
    <phoneticPr fontId="22" type="noConversion"/>
  </si>
  <si>
    <t>오성아파트(다동)</t>
    <phoneticPr fontId="2" type="noConversion"/>
  </si>
  <si>
    <t>덕진1가 1270-33</t>
    <phoneticPr fontId="2" type="noConversion"/>
  </si>
  <si>
    <t>비사벌(10동)</t>
    <phoneticPr fontId="2" type="noConversion"/>
  </si>
  <si>
    <t>송천동</t>
    <phoneticPr fontId="2" type="noConversion"/>
  </si>
  <si>
    <t>송천1가 468-2</t>
    <phoneticPr fontId="2" type="noConversion"/>
  </si>
  <si>
    <t>비사벌주택</t>
    <phoneticPr fontId="2" type="noConversion"/>
  </si>
  <si>
    <t>덕진거성빌라</t>
    <phoneticPr fontId="2" type="noConversion"/>
  </si>
  <si>
    <t>금암동 665-14,665-15</t>
    <phoneticPr fontId="2" type="noConversion"/>
  </si>
  <si>
    <t>전주시장</t>
    <phoneticPr fontId="12" type="noConversion"/>
  </si>
  <si>
    <t>㈜전주토건</t>
    <phoneticPr fontId="12" type="noConversion"/>
  </si>
  <si>
    <t>㈜주양건설</t>
    <phoneticPr fontId="12" type="noConversion"/>
  </si>
  <si>
    <t>비사벌(16-20동)</t>
    <phoneticPr fontId="2" type="noConversion"/>
  </si>
  <si>
    <t>주산종합건설</t>
    <phoneticPr fontId="12" type="noConversion"/>
  </si>
  <si>
    <t>중앙동</t>
    <phoneticPr fontId="2" type="noConversion"/>
  </si>
  <si>
    <t>비사벌(21-23동)</t>
    <phoneticPr fontId="2" type="noConversion"/>
  </si>
  <si>
    <t>비사벌(14-15동)</t>
    <phoneticPr fontId="2" type="noConversion"/>
  </si>
  <si>
    <t>㈜대명건설</t>
    <phoneticPr fontId="12" type="noConversion"/>
  </si>
  <si>
    <t>신동비사벌2(201-207동)</t>
    <phoneticPr fontId="2" type="noConversion"/>
  </si>
  <si>
    <t>신천</t>
    <phoneticPr fontId="2" type="noConversion"/>
  </si>
  <si>
    <t>서서학동</t>
    <phoneticPr fontId="2" type="noConversion"/>
  </si>
  <si>
    <t>풍남동</t>
    <phoneticPr fontId="2" type="noConversion"/>
  </si>
  <si>
    <t>비사벌주택</t>
    <phoneticPr fontId="12" type="noConversion"/>
  </si>
  <si>
    <t>(유)한양운남주택</t>
    <phoneticPr fontId="12" type="noConversion"/>
  </si>
  <si>
    <t>태양</t>
    <phoneticPr fontId="2" type="noConversion"/>
  </si>
  <si>
    <t>㈜한강</t>
    <phoneticPr fontId="12" type="noConversion"/>
  </si>
  <si>
    <t>성원산업개발</t>
    <phoneticPr fontId="12" type="noConversion"/>
  </si>
  <si>
    <t>(유)쌍용주택,하봉주택</t>
    <phoneticPr fontId="12" type="noConversion"/>
  </si>
  <si>
    <t>신동비사벌3(210동)</t>
    <phoneticPr fontId="2" type="noConversion"/>
  </si>
  <si>
    <t>서신동아1차</t>
    <phoneticPr fontId="2" type="noConversion"/>
  </si>
  <si>
    <t>서신동</t>
    <phoneticPr fontId="2" type="noConversion"/>
  </si>
  <si>
    <t>동아,고려산업</t>
    <phoneticPr fontId="12" type="noConversion"/>
  </si>
  <si>
    <t>서신현대</t>
    <phoneticPr fontId="2" type="noConversion"/>
  </si>
  <si>
    <t>상대아파트</t>
    <phoneticPr fontId="2" type="noConversion"/>
  </si>
  <si>
    <t>(유)남양건설</t>
    <phoneticPr fontId="12" type="noConversion"/>
  </si>
  <si>
    <t>공영토건㈜,㈜비사벌,성원㈜</t>
    <phoneticPr fontId="12" type="noConversion"/>
  </si>
  <si>
    <t>금호건설㈜</t>
    <phoneticPr fontId="12" type="noConversion"/>
  </si>
  <si>
    <t>남양</t>
    <phoneticPr fontId="2" type="noConversion"/>
  </si>
  <si>
    <t>(유)효성종합산업</t>
    <phoneticPr fontId="12" type="noConversion"/>
  </si>
  <si>
    <t>동강종합건설㈜</t>
    <phoneticPr fontId="12" type="noConversion"/>
  </si>
  <si>
    <t>(유)일신주택건설</t>
    <phoneticPr fontId="12" type="noConversion"/>
  </si>
  <si>
    <t>㈜동민토건</t>
    <phoneticPr fontId="12" type="noConversion"/>
  </si>
  <si>
    <t>(유)우성종합건설</t>
    <phoneticPr fontId="12" type="noConversion"/>
  </si>
  <si>
    <t>㈜엠에스종합건설</t>
    <phoneticPr fontId="12" type="noConversion"/>
  </si>
  <si>
    <t>공무원연립재건축조합외1</t>
    <phoneticPr fontId="12" type="noConversion"/>
  </si>
  <si>
    <t>㈜엘드</t>
    <phoneticPr fontId="8" type="noConversion"/>
  </si>
  <si>
    <t>미송건설㈜</t>
    <phoneticPr fontId="8" type="noConversion"/>
  </si>
  <si>
    <t>미석건설산업㈜</t>
    <phoneticPr fontId="8" type="noConversion"/>
  </si>
  <si>
    <t>(유)아도</t>
    <phoneticPr fontId="8" type="noConversion"/>
  </si>
  <si>
    <t>로즈밸리아카데미</t>
    <phoneticPr fontId="2" type="noConversion"/>
  </si>
  <si>
    <t>(유)우성종합건설</t>
    <phoneticPr fontId="8" type="noConversion"/>
  </si>
  <si>
    <t>코오롱건설㈜</t>
    <phoneticPr fontId="8" type="noConversion"/>
  </si>
  <si>
    <t>(유)효성종합산업</t>
    <phoneticPr fontId="8" type="noConversion"/>
  </si>
  <si>
    <t>(유)두레산업개발</t>
    <phoneticPr fontId="8" type="noConversion"/>
  </si>
  <si>
    <t>㈜부영</t>
    <phoneticPr fontId="8" type="noConversion"/>
  </si>
  <si>
    <t>(유)광진산업개발</t>
    <phoneticPr fontId="8" type="noConversion"/>
  </si>
  <si>
    <t>전북개발공사</t>
    <phoneticPr fontId="8" type="noConversion"/>
  </si>
  <si>
    <t>여의동 제일</t>
    <phoneticPr fontId="2" type="noConversion"/>
  </si>
  <si>
    <t>㈜제일</t>
    <phoneticPr fontId="8" type="noConversion"/>
  </si>
  <si>
    <t>신동아산업개발</t>
    <phoneticPr fontId="8" type="noConversion"/>
  </si>
  <si>
    <t>(유)솔주택건설</t>
    <phoneticPr fontId="8" type="noConversion"/>
  </si>
  <si>
    <t>(유)건보건설</t>
    <phoneticPr fontId="8" type="noConversion"/>
  </si>
  <si>
    <t>(유)선변주택</t>
    <phoneticPr fontId="8" type="noConversion"/>
  </si>
  <si>
    <t>(유)황전종합건설</t>
    <phoneticPr fontId="8" type="noConversion"/>
  </si>
  <si>
    <t>㈜동도건설</t>
    <phoneticPr fontId="8" type="noConversion"/>
  </si>
  <si>
    <t>(유)두산주택건설</t>
    <phoneticPr fontId="8" type="noConversion"/>
  </si>
  <si>
    <t>(유)신화토건</t>
    <phoneticPr fontId="8" type="noConversion"/>
  </si>
  <si>
    <t>㈜석정수주택</t>
    <phoneticPr fontId="2" type="noConversion"/>
  </si>
  <si>
    <t>㈜성전건설</t>
    <phoneticPr fontId="8" type="noConversion"/>
  </si>
  <si>
    <t>(유)설레임주택</t>
    <phoneticPr fontId="2" type="noConversion"/>
  </si>
  <si>
    <t>진보종합건설</t>
    <phoneticPr fontId="8" type="noConversion"/>
  </si>
  <si>
    <t>㈜엘드</t>
    <phoneticPr fontId="2" type="noConversion"/>
  </si>
  <si>
    <t>(유)광진주택</t>
    <phoneticPr fontId="2" type="noConversion"/>
  </si>
  <si>
    <t>㈜광진주택</t>
    <phoneticPr fontId="8" type="noConversion"/>
  </si>
  <si>
    <t>(유)옥성종합건설</t>
    <phoneticPr fontId="2" type="noConversion"/>
  </si>
  <si>
    <t>포스코건설</t>
    <phoneticPr fontId="8" type="noConversion"/>
  </si>
  <si>
    <t>㈜금강주택</t>
    <phoneticPr fontId="2" type="noConversion"/>
  </si>
  <si>
    <t>(유)송정건설</t>
    <phoneticPr fontId="2" type="noConversion"/>
  </si>
  <si>
    <t>(유)송정건설</t>
    <phoneticPr fontId="8" type="noConversion"/>
  </si>
  <si>
    <t>(유)인건설</t>
    <phoneticPr fontId="2" type="noConversion"/>
  </si>
  <si>
    <t>(유)태강종합건설</t>
    <phoneticPr fontId="8" type="noConversion"/>
  </si>
  <si>
    <t>(유)우성종합건설</t>
    <phoneticPr fontId="2" type="noConversion"/>
  </si>
  <si>
    <t>남양건설</t>
    <phoneticPr fontId="8" type="noConversion"/>
  </si>
  <si>
    <t>GS건설㈜</t>
    <phoneticPr fontId="8" type="noConversion"/>
  </si>
  <si>
    <t>(유)광진산업개발</t>
    <phoneticPr fontId="2" type="noConversion"/>
  </si>
  <si>
    <t>06/6/26</t>
    <phoneticPr fontId="8" type="noConversion"/>
  </si>
  <si>
    <t>㈜서해토건</t>
    <phoneticPr fontId="8" type="noConversion"/>
  </si>
  <si>
    <t>조합,㈜세창</t>
    <phoneticPr fontId="2" type="noConversion"/>
  </si>
  <si>
    <t>㈜세창</t>
    <phoneticPr fontId="8" type="noConversion"/>
  </si>
  <si>
    <t>(유)예림</t>
    <phoneticPr fontId="8" type="noConversion"/>
  </si>
  <si>
    <t>조합,㈜한신공영</t>
    <phoneticPr fontId="8" type="noConversion"/>
  </si>
  <si>
    <t>한신공영㈜</t>
    <phoneticPr fontId="8" type="noConversion"/>
  </si>
  <si>
    <t>㈜엘드건설</t>
    <phoneticPr fontId="8" type="noConversion"/>
  </si>
  <si>
    <t>조합,㈜한신공영</t>
    <phoneticPr fontId="2" type="noConversion"/>
  </si>
  <si>
    <t>(유)진보산업개발</t>
    <phoneticPr fontId="2" type="noConversion"/>
  </si>
  <si>
    <t>대림산업㈜</t>
    <phoneticPr fontId="8" type="noConversion"/>
  </si>
  <si>
    <t>조합,금호산업㈜,두산건설㈜</t>
    <phoneticPr fontId="2" type="noConversion"/>
  </si>
  <si>
    <t>금호,두산</t>
    <phoneticPr fontId="8" type="noConversion"/>
  </si>
  <si>
    <t>조합,㈜중앙건설</t>
    <phoneticPr fontId="8" type="noConversion"/>
  </si>
  <si>
    <t>㈜중앙건설</t>
    <phoneticPr fontId="8" type="noConversion"/>
  </si>
  <si>
    <t>효자휴먼시아1단지</t>
    <phoneticPr fontId="2" type="noConversion"/>
  </si>
  <si>
    <t>효자휴먼시아3단지</t>
    <phoneticPr fontId="2" type="noConversion"/>
  </si>
  <si>
    <t>㈜유진종합건설</t>
    <phoneticPr fontId="8" type="noConversion"/>
  </si>
  <si>
    <t>㈜코스타</t>
    <phoneticPr fontId="8" type="noConversion"/>
  </si>
  <si>
    <t>중동 7-9</t>
    <phoneticPr fontId="2" type="noConversion"/>
  </si>
  <si>
    <t>서부신시가지조합</t>
    <phoneticPr fontId="2" type="noConversion"/>
  </si>
  <si>
    <t>주)서희건설</t>
    <phoneticPr fontId="2" type="noConversion"/>
  </si>
  <si>
    <t>중화산 영무예다음</t>
    <phoneticPr fontId="2" type="noConversion"/>
  </si>
  <si>
    <t>서완산동</t>
    <phoneticPr fontId="2" type="noConversion"/>
  </si>
  <si>
    <t>송천동2가 505</t>
    <phoneticPr fontId="2" type="noConversion"/>
  </si>
  <si>
    <t>15/10/28</t>
    <phoneticPr fontId="2" type="noConversion"/>
  </si>
  <si>
    <t>송천송학2지역조합</t>
    <phoneticPr fontId="2" type="noConversion"/>
  </si>
  <si>
    <t>신동아건설㈜</t>
    <phoneticPr fontId="2" type="noConversion"/>
  </si>
  <si>
    <t>신시가지</t>
    <phoneticPr fontId="2" type="noConversion"/>
  </si>
  <si>
    <t>동산동 골드클래스</t>
    <phoneticPr fontId="2" type="noConversion"/>
  </si>
  <si>
    <t>보광건설㈜</t>
    <phoneticPr fontId="2" type="noConversion"/>
  </si>
  <si>
    <t>효자동2가 1157-4</t>
    <phoneticPr fontId="2" type="noConversion"/>
  </si>
  <si>
    <t>효자동지역주택조합</t>
    <phoneticPr fontId="2" type="noConversion"/>
  </si>
  <si>
    <t>SK건설㈜</t>
    <phoneticPr fontId="2" type="noConversion"/>
  </si>
  <si>
    <t>㈜호반건설</t>
    <phoneticPr fontId="2" type="noConversion"/>
  </si>
  <si>
    <t>인후 에버파크</t>
    <phoneticPr fontId="2" type="noConversion"/>
  </si>
  <si>
    <t>㈜성원와이제이엔지니어링</t>
    <phoneticPr fontId="2" type="noConversion"/>
  </si>
  <si>
    <t>거성연립</t>
    <phoneticPr fontId="2" type="noConversion"/>
  </si>
  <si>
    <t>완산</t>
    <phoneticPr fontId="2" type="noConversion"/>
  </si>
  <si>
    <t>완산동</t>
    <phoneticPr fontId="2" type="noConversion"/>
  </si>
  <si>
    <t>동완산동 375-1</t>
    <phoneticPr fontId="21" type="noConversion"/>
  </si>
  <si>
    <t>부송건설㈜</t>
    <phoneticPr fontId="2" type="noConversion"/>
  </si>
  <si>
    <t>시티 프라디움</t>
    <phoneticPr fontId="2" type="noConversion"/>
  </si>
  <si>
    <t>만성동</t>
    <phoneticPr fontId="2" type="noConversion"/>
  </si>
  <si>
    <t>혁신 B1블럭</t>
    <phoneticPr fontId="2" type="noConversion"/>
  </si>
  <si>
    <t>19
20</t>
    <phoneticPr fontId="2" type="noConversion"/>
  </si>
  <si>
    <t>㈜뉴시티건설</t>
    <phoneticPr fontId="2" type="noConversion"/>
  </si>
  <si>
    <t>2019.2</t>
    <phoneticPr fontId="2" type="noConversion"/>
  </si>
  <si>
    <t>공동주택 현황</t>
    <phoneticPr fontId="2" type="noConversion"/>
  </si>
  <si>
    <t>㈜시티건설</t>
    <phoneticPr fontId="2" type="noConversion"/>
  </si>
  <si>
    <t>송천 Kcc스위첸</t>
    <phoneticPr fontId="2" type="noConversion"/>
  </si>
  <si>
    <t>덕진</t>
    <phoneticPr fontId="2" type="noConversion"/>
  </si>
  <si>
    <t>송천1동</t>
    <phoneticPr fontId="2" type="noConversion"/>
  </si>
  <si>
    <t>송천동1가 97-20 일원</t>
    <phoneticPr fontId="2" type="noConversion"/>
  </si>
  <si>
    <t>16/11/4</t>
    <phoneticPr fontId="2" type="noConversion"/>
  </si>
  <si>
    <t>효천 A-2블럭</t>
    <phoneticPr fontId="2" type="noConversion"/>
  </si>
  <si>
    <t>효천지구</t>
    <phoneticPr fontId="2" type="noConversion"/>
  </si>
  <si>
    <t>효자4동</t>
    <phoneticPr fontId="2" type="noConversion"/>
  </si>
  <si>
    <t>효자동 효천 A-2BL</t>
    <phoneticPr fontId="2" type="noConversion"/>
  </si>
  <si>
    <t>21
25</t>
    <phoneticPr fontId="2" type="noConversion"/>
  </si>
  <si>
    <t>2019.08</t>
    <phoneticPr fontId="2" type="noConversion"/>
  </si>
  <si>
    <t>우미건설㈜</t>
    <phoneticPr fontId="2" type="noConversion"/>
  </si>
  <si>
    <t>덕진동2가 727</t>
    <phoneticPr fontId="2" type="noConversion"/>
  </si>
  <si>
    <t>16/12/9</t>
    <phoneticPr fontId="2" type="noConversion"/>
  </si>
  <si>
    <t>효천 A-1블럭</t>
    <phoneticPr fontId="2" type="noConversion"/>
  </si>
  <si>
    <t>완산</t>
    <phoneticPr fontId="2" type="noConversion"/>
  </si>
  <si>
    <t>효자동 효천 A-1BL</t>
    <phoneticPr fontId="2" type="noConversion"/>
  </si>
  <si>
    <t>20
25</t>
    <phoneticPr fontId="2" type="noConversion"/>
  </si>
  <si>
    <t>2019.09</t>
    <phoneticPr fontId="2" type="noConversion"/>
  </si>
  <si>
    <t>우미건설㈜</t>
    <phoneticPr fontId="2" type="noConversion"/>
  </si>
  <si>
    <t>㈜우미산업개발</t>
    <phoneticPr fontId="2" type="noConversion"/>
  </si>
  <si>
    <t>덕진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</si>
</sst>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yy&quot;/&quot;m&quot;/&quot;d"/>
    <numFmt numFmtId="177" formatCode="yyyy&quot;/&quot;m&quot;/&quot;d"/>
    <numFmt numFmtId="178" formatCode="#,##0_);[Red]\(#,##0\)"/>
    <numFmt numFmtId="179" formatCode="0_);[Red]\(0\)"/>
    <numFmt numFmtId="180" formatCode="yy&quot;/&quot;m&quot;/&quot;d;@"/>
    <numFmt numFmtId="181" formatCode="_-* #,##0.00_-;\-* #,##0.00_-;_-* &quot;-&quot;_-;_-@_-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1"/>
      <color indexed="81"/>
      <name val="굴림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10"/>
      <name val="굴림"/>
      <family val="3"/>
      <charset val="129"/>
    </font>
    <font>
      <sz val="12"/>
      <name val="신명조"/>
      <family val="3"/>
      <charset val="129"/>
    </font>
    <font>
      <b/>
      <sz val="12"/>
      <name val="Arial"/>
      <family val="2"/>
    </font>
    <font>
      <b/>
      <sz val="9"/>
      <name val="굴림체"/>
      <family val="3"/>
      <charset val="129"/>
    </font>
    <font>
      <sz val="8"/>
      <color indexed="8"/>
      <name val="돋움"/>
      <family val="3"/>
      <charset val="129"/>
    </font>
    <font>
      <sz val="12"/>
      <color indexed="81"/>
      <name val="돋움"/>
      <family val="3"/>
      <charset val="129"/>
    </font>
    <font>
      <b/>
      <sz val="8"/>
      <color indexed="81"/>
      <name val="굴림"/>
      <family val="3"/>
      <charset val="129"/>
    </font>
    <font>
      <sz val="8"/>
      <color indexed="81"/>
      <name val="굴림"/>
      <family val="3"/>
      <charset val="129"/>
    </font>
    <font>
      <sz val="10"/>
      <name val="굴림체"/>
      <family val="3"/>
      <charset val="129"/>
    </font>
    <font>
      <sz val="9"/>
      <color indexed="10"/>
      <name val="돋움"/>
      <family val="3"/>
      <charset val="129"/>
    </font>
    <font>
      <sz val="20"/>
      <name val="굴림체"/>
      <family val="3"/>
      <charset val="129"/>
    </font>
    <font>
      <sz val="8"/>
      <name val="맑은 고딕"/>
      <family val="3"/>
      <charset val="129"/>
    </font>
    <font>
      <sz val="8"/>
      <name val="신명조"/>
      <family val="3"/>
      <charset val="129"/>
    </font>
    <font>
      <sz val="6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굴림체"/>
      <family val="3"/>
      <charset val="129"/>
    </font>
    <font>
      <sz val="9"/>
      <color rgb="FF00206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rgb="FF0070C0"/>
      <name val="돋움"/>
      <family val="3"/>
      <charset val="129"/>
    </font>
    <font>
      <b/>
      <sz val="20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/>
  </cellStyleXfs>
  <cellXfs count="198">
    <xf numFmtId="0" fontId="0" fillId="0" borderId="0" xfId="0">
      <alignment vertical="center"/>
    </xf>
    <xf numFmtId="41" fontId="3" fillId="0" borderId="0" xfId="2" applyFont="1" applyAlignment="1">
      <alignment horizontal="center" vertical="center" shrinkToFit="1"/>
    </xf>
    <xf numFmtId="41" fontId="3" fillId="0" borderId="0" xfId="2" applyFont="1" applyAlignment="1">
      <alignment vertical="center" shrinkToFit="1"/>
    </xf>
    <xf numFmtId="41" fontId="4" fillId="2" borderId="1" xfId="2" applyFont="1" applyFill="1" applyBorder="1" applyAlignment="1">
      <alignment horizontal="righ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41" fontId="3" fillId="0" borderId="0" xfId="2" applyFo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41" fontId="3" fillId="0" borderId="0" xfId="2" applyFont="1" applyFill="1">
      <alignment vertical="center"/>
    </xf>
    <xf numFmtId="41" fontId="3" fillId="0" borderId="0" xfId="2" applyFont="1" applyFill="1" applyAlignment="1">
      <alignment vertical="center" shrinkToFit="1"/>
    </xf>
    <xf numFmtId="41" fontId="13" fillId="0" borderId="0" xfId="2" applyFont="1" applyFill="1" applyAlignment="1">
      <alignment horizontal="center" vertical="center"/>
    </xf>
    <xf numFmtId="41" fontId="13" fillId="3" borderId="2" xfId="2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vertical="center" shrinkToFit="1"/>
    </xf>
    <xf numFmtId="181" fontId="3" fillId="0" borderId="1" xfId="2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41" fontId="3" fillId="0" borderId="0" xfId="2" applyFont="1" applyFill="1" applyBorder="1" applyAlignment="1">
      <alignment vertical="center" shrinkToFit="1"/>
    </xf>
    <xf numFmtId="41" fontId="3" fillId="0" borderId="1" xfId="2" applyFont="1" applyBorder="1" applyAlignment="1">
      <alignment vertical="center" shrinkToFit="1"/>
    </xf>
    <xf numFmtId="49" fontId="8" fillId="0" borderId="1" xfId="0" applyNumberFormat="1" applyFont="1" applyFill="1" applyBorder="1" applyAlignment="1">
      <alignment horizontal="center" vertical="center" wrapText="1"/>
    </xf>
    <xf numFmtId="41" fontId="3" fillId="0" borderId="5" xfId="2" applyFont="1" applyFill="1" applyBorder="1" applyAlignment="1">
      <alignment horizontal="center" vertical="center" shrinkToFit="1"/>
    </xf>
    <xf numFmtId="41" fontId="3" fillId="0" borderId="1" xfId="2" applyFont="1" applyBorder="1" applyAlignment="1">
      <alignment horizontal="center" vertical="center" shrinkToFit="1"/>
    </xf>
    <xf numFmtId="49" fontId="19" fillId="0" borderId="1" xfId="0" applyNumberFormat="1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 shrinkToFit="1"/>
    </xf>
    <xf numFmtId="41" fontId="13" fillId="4" borderId="1" xfId="2" applyFont="1" applyFill="1" applyBorder="1" applyAlignment="1">
      <alignment vertical="center" shrinkToFit="1"/>
    </xf>
    <xf numFmtId="41" fontId="13" fillId="2" borderId="1" xfId="2" applyFont="1" applyFill="1" applyBorder="1" applyAlignment="1">
      <alignment vertical="center" shrinkToFit="1"/>
    </xf>
    <xf numFmtId="0" fontId="3" fillId="0" borderId="3" xfId="2" applyNumberFormat="1" applyFont="1" applyFill="1" applyBorder="1" applyAlignment="1">
      <alignment horizontal="center" vertical="center" shrinkToFit="1"/>
    </xf>
    <xf numFmtId="41" fontId="3" fillId="0" borderId="2" xfId="2" applyFont="1" applyFill="1" applyBorder="1" applyAlignment="1">
      <alignment horizontal="center" vertical="center" shrinkToFit="1"/>
    </xf>
    <xf numFmtId="41" fontId="3" fillId="0" borderId="6" xfId="2" applyFont="1" applyFill="1" applyBorder="1" applyAlignment="1">
      <alignment horizontal="center" vertical="center" shrinkToFit="1"/>
    </xf>
    <xf numFmtId="41" fontId="18" fillId="5" borderId="1" xfId="2" applyFont="1" applyFill="1" applyBorder="1" applyAlignment="1">
      <alignment vertical="center" shrinkToFit="1"/>
    </xf>
    <xf numFmtId="41" fontId="3" fillId="5" borderId="1" xfId="2" applyFont="1" applyFill="1" applyBorder="1" applyAlignment="1">
      <alignment vertical="center" shrinkToFit="1"/>
    </xf>
    <xf numFmtId="41" fontId="13" fillId="6" borderId="5" xfId="2" applyFont="1" applyFill="1" applyBorder="1" applyAlignment="1">
      <alignment horizontal="center" vertical="center" shrinkToFit="1"/>
    </xf>
    <xf numFmtId="49" fontId="24" fillId="0" borderId="1" xfId="0" applyNumberFormat="1" applyFont="1" applyFill="1" applyBorder="1" applyAlignment="1">
      <alignment horizontal="center" vertical="center"/>
    </xf>
    <xf numFmtId="41" fontId="25" fillId="0" borderId="0" xfId="2" applyFont="1">
      <alignment vertical="center"/>
    </xf>
    <xf numFmtId="179" fontId="13" fillId="0" borderId="0" xfId="2" applyNumberFormat="1" applyFont="1" applyFill="1" applyAlignment="1">
      <alignment vertical="center"/>
    </xf>
    <xf numFmtId="41" fontId="26" fillId="0" borderId="0" xfId="2" applyFont="1">
      <alignment vertical="center"/>
    </xf>
    <xf numFmtId="41" fontId="26" fillId="0" borderId="0" xfId="2" applyFont="1" applyAlignment="1">
      <alignment vertical="center" shrinkToFit="1"/>
    </xf>
    <xf numFmtId="41" fontId="27" fillId="0" borderId="1" xfId="2" applyFont="1" applyBorder="1">
      <alignment vertical="center"/>
    </xf>
    <xf numFmtId="41" fontId="27" fillId="0" borderId="1" xfId="2" applyFont="1" applyFill="1" applyBorder="1" applyAlignment="1">
      <alignment vertical="center" shrinkToFit="1"/>
    </xf>
    <xf numFmtId="181" fontId="27" fillId="0" borderId="1" xfId="2" applyNumberFormat="1" applyFont="1" applyFill="1" applyBorder="1" applyAlignment="1">
      <alignment vertical="center" shrinkToFit="1"/>
    </xf>
    <xf numFmtId="176" fontId="27" fillId="0" borderId="1" xfId="0" applyNumberFormat="1" applyFont="1" applyFill="1" applyBorder="1" applyAlignment="1">
      <alignment horizontal="center" vertical="center"/>
    </xf>
    <xf numFmtId="179" fontId="28" fillId="3" borderId="9" xfId="2" applyNumberFormat="1" applyFont="1" applyFill="1" applyBorder="1" applyAlignment="1">
      <alignment vertical="center"/>
    </xf>
    <xf numFmtId="41" fontId="27" fillId="0" borderId="5" xfId="2" applyFont="1" applyBorder="1" applyAlignment="1">
      <alignment vertical="center" shrinkToFit="1"/>
    </xf>
    <xf numFmtId="41" fontId="27" fillId="0" borderId="5" xfId="2" applyFont="1" applyBorder="1" applyAlignment="1">
      <alignment vertical="center"/>
    </xf>
    <xf numFmtId="176" fontId="27" fillId="0" borderId="5" xfId="6" applyNumberFormat="1" applyFont="1" applyFill="1" applyBorder="1" applyAlignment="1" applyProtection="1">
      <alignment horizontal="center" vertical="center"/>
    </xf>
    <xf numFmtId="0" fontId="27" fillId="0" borderId="5" xfId="6" applyFont="1" applyFill="1" applyBorder="1" applyAlignment="1" applyProtection="1">
      <alignment horizontal="center" vertical="center" shrinkToFit="1"/>
    </xf>
    <xf numFmtId="0" fontId="27" fillId="0" borderId="10" xfId="6" applyFont="1" applyFill="1" applyBorder="1" applyAlignment="1" applyProtection="1">
      <alignment horizontal="center" vertical="center" shrinkToFit="1"/>
    </xf>
    <xf numFmtId="179" fontId="28" fillId="3" borderId="11" xfId="2" applyNumberFormat="1" applyFont="1" applyFill="1" applyBorder="1" applyAlignment="1">
      <alignment vertical="center"/>
    </xf>
    <xf numFmtId="41" fontId="27" fillId="0" borderId="1" xfId="2" applyFont="1" applyBorder="1" applyAlignment="1">
      <alignment vertical="center" shrinkToFit="1"/>
    </xf>
    <xf numFmtId="41" fontId="27" fillId="0" borderId="1" xfId="2" applyFont="1" applyBorder="1" applyAlignment="1">
      <alignment vertical="center"/>
    </xf>
    <xf numFmtId="176" fontId="27" fillId="0" borderId="1" xfId="3" applyNumberFormat="1" applyFont="1" applyFill="1" applyBorder="1" applyAlignment="1" applyProtection="1">
      <alignment horizontal="center" vertical="center" shrinkToFit="1"/>
    </xf>
    <xf numFmtId="0" fontId="27" fillId="0" borderId="1" xfId="3" applyFont="1" applyFill="1" applyBorder="1" applyAlignment="1" applyProtection="1">
      <alignment horizontal="center" vertical="center" shrinkToFit="1"/>
    </xf>
    <xf numFmtId="9" fontId="27" fillId="0" borderId="8" xfId="1" applyFont="1" applyFill="1" applyBorder="1" applyAlignment="1" applyProtection="1">
      <alignment horizontal="center" vertical="center" shrinkToFit="1"/>
    </xf>
    <xf numFmtId="176" fontId="27" fillId="0" borderId="1" xfId="6" applyNumberFormat="1" applyFont="1" applyFill="1" applyBorder="1" applyAlignment="1" applyProtection="1">
      <alignment horizontal="center" vertical="center"/>
    </xf>
    <xf numFmtId="0" fontId="27" fillId="0" borderId="1" xfId="6" applyFont="1" applyFill="1" applyBorder="1" applyAlignment="1" applyProtection="1">
      <alignment horizontal="center" vertical="center" shrinkToFit="1"/>
    </xf>
    <xf numFmtId="0" fontId="27" fillId="0" borderId="8" xfId="6" applyFont="1" applyFill="1" applyBorder="1" applyAlignment="1" applyProtection="1">
      <alignment horizontal="center" vertical="center" shrinkToFit="1"/>
    </xf>
    <xf numFmtId="0" fontId="27" fillId="0" borderId="1" xfId="2" applyNumberFormat="1" applyFont="1" applyBorder="1" applyAlignment="1">
      <alignment vertical="center"/>
    </xf>
    <xf numFmtId="176" fontId="27" fillId="0" borderId="1" xfId="6" applyNumberFormat="1" applyFont="1" applyFill="1" applyBorder="1" applyAlignment="1">
      <alignment horizontal="center" vertical="center"/>
    </xf>
    <xf numFmtId="0" fontId="27" fillId="0" borderId="1" xfId="6" applyFont="1" applyFill="1" applyBorder="1" applyAlignment="1">
      <alignment horizontal="center" vertical="center" shrinkToFit="1"/>
    </xf>
    <xf numFmtId="0" fontId="27" fillId="0" borderId="8" xfId="6" applyFont="1" applyFill="1" applyBorder="1" applyAlignment="1">
      <alignment horizontal="center" vertical="center" shrinkToFit="1"/>
    </xf>
    <xf numFmtId="176" fontId="27" fillId="0" borderId="1" xfId="6" quotePrefix="1" applyNumberFormat="1" applyFont="1" applyFill="1" applyBorder="1" applyAlignment="1" applyProtection="1">
      <alignment horizontal="center" vertical="center"/>
    </xf>
    <xf numFmtId="176" fontId="27" fillId="0" borderId="1" xfId="3" applyNumberFormat="1" applyFont="1" applyFill="1" applyBorder="1" applyAlignment="1">
      <alignment horizontal="center" vertical="center" shrinkToFit="1"/>
    </xf>
    <xf numFmtId="0" fontId="27" fillId="0" borderId="1" xfId="3" applyFont="1" applyFill="1" applyBorder="1" applyAlignment="1">
      <alignment horizontal="center" vertical="center" shrinkToFit="1"/>
    </xf>
    <xf numFmtId="9" fontId="27" fillId="0" borderId="8" xfId="1" applyFont="1" applyFill="1" applyBorder="1" applyAlignment="1">
      <alignment horizontal="center" vertical="center" shrinkToFit="1"/>
    </xf>
    <xf numFmtId="0" fontId="27" fillId="0" borderId="1" xfId="5" applyFont="1" applyFill="1" applyBorder="1" applyAlignment="1">
      <alignment vertical="center" shrinkToFit="1"/>
    </xf>
    <xf numFmtId="178" fontId="27" fillId="0" borderId="1" xfId="2" applyNumberFormat="1" applyFont="1" applyBorder="1" applyAlignment="1">
      <alignment vertical="center"/>
    </xf>
    <xf numFmtId="14" fontId="27" fillId="0" borderId="1" xfId="5" applyNumberFormat="1" applyFont="1" applyFill="1" applyBorder="1" applyAlignment="1">
      <alignment horizontal="center" vertical="center" shrinkToFit="1"/>
    </xf>
    <xf numFmtId="0" fontId="27" fillId="0" borderId="1" xfId="5" applyFont="1" applyFill="1" applyBorder="1" applyAlignment="1">
      <alignment horizontal="center" vertical="center" shrinkToFit="1"/>
    </xf>
    <xf numFmtId="41" fontId="27" fillId="0" borderId="8" xfId="2" applyFont="1" applyBorder="1">
      <alignment vertical="center"/>
    </xf>
    <xf numFmtId="176" fontId="27" fillId="0" borderId="1" xfId="4" applyNumberFormat="1" applyFont="1" applyFill="1" applyBorder="1" applyAlignment="1">
      <alignment horizontal="center" vertical="center" shrinkToFit="1"/>
    </xf>
    <xf numFmtId="0" fontId="27" fillId="0" borderId="1" xfId="4" applyFont="1" applyFill="1" applyBorder="1" applyAlignment="1">
      <alignment horizontal="center" vertical="center" shrinkToFit="1"/>
    </xf>
    <xf numFmtId="176" fontId="27" fillId="0" borderId="1" xfId="6" applyNumberFormat="1" applyFont="1" applyFill="1" applyBorder="1" applyAlignment="1">
      <alignment horizontal="center" vertical="center" shrinkToFit="1"/>
    </xf>
    <xf numFmtId="0" fontId="29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 shrinkToFit="1"/>
    </xf>
    <xf numFmtId="0" fontId="27" fillId="0" borderId="8" xfId="0" applyFont="1" applyFill="1" applyBorder="1" applyAlignment="1">
      <alignment horizontal="center" vertical="center" shrinkToFit="1"/>
    </xf>
    <xf numFmtId="0" fontId="27" fillId="0" borderId="8" xfId="3" applyFont="1" applyFill="1" applyBorder="1" applyAlignment="1" applyProtection="1">
      <alignment horizontal="center" vertical="center" shrinkToFit="1"/>
    </xf>
    <xf numFmtId="176" fontId="27" fillId="0" borderId="1" xfId="6" applyNumberFormat="1" applyFont="1" applyFill="1" applyBorder="1" applyAlignment="1" applyProtection="1">
      <alignment horizontal="center" vertical="center" shrinkToFit="1"/>
    </xf>
    <xf numFmtId="0" fontId="27" fillId="0" borderId="1" xfId="2" applyNumberFormat="1" applyFont="1" applyBorder="1" applyAlignment="1">
      <alignment vertical="center" shrinkToFit="1"/>
    </xf>
    <xf numFmtId="177" fontId="27" fillId="0" borderId="1" xfId="3" applyNumberFormat="1" applyFont="1" applyFill="1" applyBorder="1" applyAlignment="1" applyProtection="1">
      <alignment horizontal="center" vertical="center" shrinkToFit="1"/>
    </xf>
    <xf numFmtId="0" fontId="27" fillId="0" borderId="8" xfId="6" applyFont="1" applyFill="1" applyBorder="1" applyAlignment="1">
      <alignment vertical="center" shrinkToFit="1"/>
    </xf>
    <xf numFmtId="176" fontId="27" fillId="0" borderId="1" xfId="0" applyNumberFormat="1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27" fillId="0" borderId="8" xfId="0" applyNumberFormat="1" applyFont="1" applyFill="1" applyBorder="1" applyAlignment="1">
      <alignment horizontal="center" vertical="center" shrinkToFit="1"/>
    </xf>
    <xf numFmtId="0" fontId="29" fillId="0" borderId="1" xfId="0" applyFont="1" applyFill="1" applyBorder="1" applyAlignment="1">
      <alignment horizontal="center" vertical="center" shrinkToFit="1"/>
    </xf>
    <xf numFmtId="176" fontId="27" fillId="0" borderId="1" xfId="0" applyNumberFormat="1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 shrinkToFit="1"/>
    </xf>
    <xf numFmtId="176" fontId="27" fillId="0" borderId="1" xfId="0" applyNumberFormat="1" applyFont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180" fontId="27" fillId="0" borderId="1" xfId="0" applyNumberFormat="1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shrinkToFit="1"/>
    </xf>
    <xf numFmtId="0" fontId="30" fillId="0" borderId="8" xfId="0" applyFont="1" applyFill="1" applyBorder="1" applyAlignment="1">
      <alignment horizontal="center" vertical="center"/>
    </xf>
    <xf numFmtId="41" fontId="27" fillId="0" borderId="1" xfId="2" applyFont="1" applyBorder="1" applyAlignment="1">
      <alignment horizontal="left" vertical="center" shrinkToFit="1"/>
    </xf>
    <xf numFmtId="41" fontId="27" fillId="0" borderId="8" xfId="2" applyFont="1" applyBorder="1" applyAlignment="1">
      <alignment vertical="center"/>
    </xf>
    <xf numFmtId="41" fontId="27" fillId="0" borderId="8" xfId="2" applyFont="1" applyBorder="1" applyAlignment="1">
      <alignment horizontal="center" vertical="center" shrinkToFit="1"/>
    </xf>
    <xf numFmtId="0" fontId="31" fillId="0" borderId="1" xfId="5" applyFont="1" applyFill="1" applyBorder="1" applyAlignment="1">
      <alignment vertical="center"/>
    </xf>
    <xf numFmtId="179" fontId="31" fillId="0" borderId="1" xfId="5" applyNumberFormat="1" applyFont="1" applyFill="1" applyBorder="1" applyAlignment="1">
      <alignment horizontal="center" vertical="center"/>
    </xf>
    <xf numFmtId="49" fontId="31" fillId="0" borderId="1" xfId="5" applyNumberFormat="1" applyFont="1" applyFill="1" applyBorder="1" applyAlignment="1">
      <alignment horizontal="center" vertical="center"/>
    </xf>
    <xf numFmtId="178" fontId="27" fillId="0" borderId="1" xfId="2" applyNumberFormat="1" applyFont="1" applyFill="1" applyBorder="1" applyAlignment="1">
      <alignment vertical="center" shrinkToFit="1"/>
    </xf>
    <xf numFmtId="14" fontId="31" fillId="0" borderId="1" xfId="5" applyNumberFormat="1" applyFont="1" applyFill="1" applyBorder="1"/>
    <xf numFmtId="0" fontId="31" fillId="0" borderId="1" xfId="5" applyFont="1" applyFill="1" applyBorder="1" applyAlignment="1">
      <alignment horizontal="center" vertical="center" wrapText="1"/>
    </xf>
    <xf numFmtId="49" fontId="31" fillId="0" borderId="1" xfId="5" applyNumberFormat="1" applyFont="1" applyFill="1" applyBorder="1" applyAlignment="1">
      <alignment horizontal="center" vertical="center" wrapText="1"/>
    </xf>
    <xf numFmtId="41" fontId="27" fillId="0" borderId="1" xfId="2" applyFont="1" applyBorder="1" applyAlignment="1">
      <alignment horizontal="center" vertical="center"/>
    </xf>
    <xf numFmtId="176" fontId="31" fillId="0" borderId="1" xfId="6" applyNumberFormat="1" applyFont="1" applyFill="1" applyBorder="1" applyAlignment="1" applyProtection="1">
      <alignment horizontal="center" vertical="center"/>
    </xf>
    <xf numFmtId="0" fontId="31" fillId="0" borderId="1" xfId="6" applyFont="1" applyFill="1" applyBorder="1" applyAlignment="1" applyProtection="1">
      <alignment horizontal="center" vertical="center" shrinkToFit="1"/>
    </xf>
    <xf numFmtId="0" fontId="31" fillId="0" borderId="8" xfId="6" applyFont="1" applyFill="1" applyBorder="1" applyAlignment="1" applyProtection="1">
      <alignment horizontal="center" vertical="center" shrinkToFit="1"/>
    </xf>
    <xf numFmtId="176" fontId="31" fillId="0" borderId="1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shrinkToFit="1"/>
    </xf>
    <xf numFmtId="0" fontId="31" fillId="0" borderId="8" xfId="0" applyFont="1" applyFill="1" applyBorder="1" applyAlignment="1">
      <alignment horizontal="center" vertical="center" shrinkToFit="1"/>
    </xf>
    <xf numFmtId="41" fontId="28" fillId="7" borderId="5" xfId="2" applyFont="1" applyFill="1" applyBorder="1" applyAlignment="1" applyProtection="1">
      <alignment vertical="center" shrinkToFit="1"/>
    </xf>
    <xf numFmtId="41" fontId="28" fillId="7" borderId="1" xfId="2" applyFont="1" applyFill="1" applyBorder="1" applyAlignment="1" applyProtection="1">
      <alignment vertical="center" shrinkToFit="1"/>
    </xf>
    <xf numFmtId="41" fontId="33" fillId="7" borderId="1" xfId="2" applyFont="1" applyFill="1" applyBorder="1" applyAlignment="1" applyProtection="1">
      <alignment vertical="center" shrinkToFit="1"/>
    </xf>
    <xf numFmtId="41" fontId="28" fillId="7" borderId="1" xfId="2" applyFont="1" applyFill="1" applyBorder="1" applyAlignment="1">
      <alignment horizontal="right" vertical="center"/>
    </xf>
    <xf numFmtId="41" fontId="28" fillId="7" borderId="1" xfId="2" applyFont="1" applyFill="1" applyBorder="1" applyAlignment="1">
      <alignment horizontal="right" vertical="center" shrinkToFit="1"/>
    </xf>
    <xf numFmtId="41" fontId="33" fillId="7" borderId="1" xfId="2" applyFont="1" applyFill="1" applyBorder="1" applyAlignment="1">
      <alignment horizontal="right" vertical="center" shrinkToFit="1"/>
    </xf>
    <xf numFmtId="41" fontId="28" fillId="7" borderId="1" xfId="2" applyFont="1" applyFill="1" applyBorder="1">
      <alignment vertical="center"/>
    </xf>
    <xf numFmtId="41" fontId="28" fillId="7" borderId="1" xfId="2" applyFont="1" applyFill="1" applyBorder="1" applyAlignment="1">
      <alignment vertical="center" shrinkToFit="1"/>
    </xf>
    <xf numFmtId="41" fontId="3" fillId="0" borderId="2" xfId="2" applyFont="1" applyFill="1" applyBorder="1" applyAlignment="1">
      <alignment horizontal="center" vertical="center" wrapText="1" shrinkToFit="1"/>
    </xf>
    <xf numFmtId="41" fontId="3" fillId="0" borderId="1" xfId="2" applyFont="1" applyBorder="1" applyAlignment="1">
      <alignment horizontal="center" vertical="center" wrapText="1" shrinkToFit="1"/>
    </xf>
    <xf numFmtId="41" fontId="18" fillId="0" borderId="1" xfId="2" applyFont="1" applyFill="1" applyBorder="1" applyAlignment="1">
      <alignment vertical="center" shrinkToFit="1"/>
    </xf>
    <xf numFmtId="0" fontId="27" fillId="0" borderId="4" xfId="0" applyFont="1" applyFill="1" applyBorder="1" applyAlignment="1">
      <alignment horizontal="center" vertical="center" shrinkToFit="1"/>
    </xf>
    <xf numFmtId="41" fontId="27" fillId="0" borderId="4" xfId="2" applyFont="1" applyBorder="1" applyAlignment="1">
      <alignment vertical="center"/>
    </xf>
    <xf numFmtId="179" fontId="28" fillId="3" borderId="1" xfId="2" applyNumberFormat="1" applyFont="1" applyFill="1" applyBorder="1" applyAlignment="1">
      <alignment vertical="center"/>
    </xf>
    <xf numFmtId="181" fontId="3" fillId="0" borderId="1" xfId="2" applyNumberFormat="1" applyFont="1" applyFill="1" applyBorder="1" applyAlignment="1">
      <alignment vertical="center" wrapText="1" shrinkToFit="1"/>
    </xf>
    <xf numFmtId="49" fontId="34" fillId="0" borderId="1" xfId="0" applyNumberFormat="1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center" vertical="center" shrinkToFit="1"/>
    </xf>
    <xf numFmtId="14" fontId="3" fillId="0" borderId="1" xfId="2" applyNumberFormat="1" applyFont="1" applyBorder="1" applyAlignment="1">
      <alignment horizontal="center" vertical="center" shrinkToFit="1"/>
    </xf>
    <xf numFmtId="14" fontId="3" fillId="0" borderId="1" xfId="2" applyNumberFormat="1" applyFont="1" applyFill="1" applyBorder="1" applyAlignment="1">
      <alignment horizontal="center" vertical="center" shrinkToFit="1"/>
    </xf>
    <xf numFmtId="41" fontId="13" fillId="0" borderId="5" xfId="2" applyFont="1" applyFill="1" applyBorder="1" applyAlignment="1">
      <alignment horizontal="center" vertical="center" shrinkToFit="1"/>
    </xf>
    <xf numFmtId="49" fontId="31" fillId="0" borderId="1" xfId="0" applyNumberFormat="1" applyFont="1" applyFill="1" applyBorder="1" applyAlignment="1">
      <alignment horizontal="center" vertical="center" wrapText="1"/>
    </xf>
    <xf numFmtId="14" fontId="26" fillId="0" borderId="1" xfId="2" applyNumberFormat="1" applyFont="1" applyFill="1" applyBorder="1" applyAlignment="1">
      <alignment horizontal="center" vertical="center" shrinkToFit="1"/>
    </xf>
    <xf numFmtId="41" fontId="28" fillId="8" borderId="1" xfId="2" applyFont="1" applyFill="1" applyBorder="1" applyAlignment="1">
      <alignment horizontal="right" vertical="center" shrinkToFit="1"/>
    </xf>
    <xf numFmtId="41" fontId="4" fillId="8" borderId="1" xfId="2" applyFont="1" applyFill="1" applyBorder="1" applyAlignment="1">
      <alignment vertical="center" shrinkToFit="1"/>
    </xf>
    <xf numFmtId="41" fontId="4" fillId="8" borderId="1" xfId="2" applyFont="1" applyFill="1" applyBorder="1" applyAlignment="1">
      <alignment horizontal="right" vertical="center" shrinkToFit="1"/>
    </xf>
    <xf numFmtId="0" fontId="3" fillId="0" borderId="18" xfId="2" applyNumberFormat="1" applyFont="1" applyFill="1" applyBorder="1" applyAlignment="1">
      <alignment horizontal="center" vertical="center" shrinkToFit="1"/>
    </xf>
    <xf numFmtId="41" fontId="3" fillId="0" borderId="19" xfId="2" applyFont="1" applyFill="1" applyBorder="1" applyAlignment="1">
      <alignment vertical="center" shrinkToFit="1"/>
    </xf>
    <xf numFmtId="41" fontId="3" fillId="0" borderId="19" xfId="2" applyFont="1" applyBorder="1" applyAlignment="1">
      <alignment vertical="center" shrinkToFit="1"/>
    </xf>
    <xf numFmtId="181" fontId="3" fillId="0" borderId="19" xfId="2" applyNumberFormat="1" applyFont="1" applyFill="1" applyBorder="1" applyAlignment="1">
      <alignment vertical="center" shrinkToFit="1"/>
    </xf>
    <xf numFmtId="41" fontId="3" fillId="0" borderId="19" xfId="2" applyFont="1" applyBorder="1" applyAlignment="1">
      <alignment horizontal="center" vertical="center" wrapText="1" shrinkToFit="1"/>
    </xf>
    <xf numFmtId="41" fontId="13" fillId="2" borderId="19" xfId="2" applyFont="1" applyFill="1" applyBorder="1" applyAlignment="1">
      <alignment vertical="center" shrinkToFit="1"/>
    </xf>
    <xf numFmtId="176" fontId="8" fillId="0" borderId="19" xfId="0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41" fontId="23" fillId="5" borderId="1" xfId="2" applyFont="1" applyFill="1" applyBorder="1" applyAlignment="1">
      <alignment vertical="center" wrapText="1" shrinkToFit="1"/>
    </xf>
    <xf numFmtId="41" fontId="3" fillId="0" borderId="1" xfId="2" applyFont="1" applyBorder="1" applyAlignment="1">
      <alignment vertical="center" wrapText="1" shrinkToFit="1"/>
    </xf>
    <xf numFmtId="14" fontId="3" fillId="0" borderId="19" xfId="2" applyNumberFormat="1" applyFont="1" applyFill="1" applyBorder="1" applyAlignment="1">
      <alignment horizontal="center" vertical="center" shrinkToFit="1"/>
    </xf>
    <xf numFmtId="55" fontId="27" fillId="0" borderId="1" xfId="5" applyNumberFormat="1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41" fontId="27" fillId="0" borderId="4" xfId="2" applyFont="1" applyBorder="1">
      <alignment vertical="center"/>
    </xf>
    <xf numFmtId="55" fontId="27" fillId="0" borderId="1" xfId="2" applyNumberFormat="1" applyFont="1" applyBorder="1">
      <alignment vertical="center"/>
    </xf>
    <xf numFmtId="0" fontId="8" fillId="0" borderId="8" xfId="0" applyFont="1" applyFill="1" applyBorder="1" applyAlignment="1">
      <alignment horizontal="center" vertical="center" shrinkToFit="1"/>
    </xf>
    <xf numFmtId="41" fontId="3" fillId="0" borderId="8" xfId="2" applyFont="1" applyBorder="1" applyAlignment="1">
      <alignment horizontal="center" vertical="center" shrinkToFit="1"/>
    </xf>
    <xf numFmtId="41" fontId="3" fillId="0" borderId="20" xfId="2" applyFont="1" applyBorder="1">
      <alignment vertical="center"/>
    </xf>
    <xf numFmtId="176" fontId="27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41" fontId="3" fillId="0" borderId="8" xfId="2" applyFont="1" applyBorder="1" applyAlignment="1">
      <alignment vertical="center" shrinkToFit="1"/>
    </xf>
    <xf numFmtId="41" fontId="3" fillId="0" borderId="20" xfId="2" applyFont="1" applyBorder="1" applyAlignment="1">
      <alignment vertical="center" shrinkToFit="1"/>
    </xf>
    <xf numFmtId="41" fontId="3" fillId="0" borderId="7" xfId="2" applyFont="1" applyFill="1" applyBorder="1" applyAlignment="1">
      <alignment vertical="center" shrinkToFit="1"/>
    </xf>
    <xf numFmtId="41" fontId="3" fillId="0" borderId="7" xfId="2" applyFont="1" applyBorder="1" applyAlignment="1">
      <alignment vertical="center" shrinkToFit="1"/>
    </xf>
    <xf numFmtId="181" fontId="3" fillId="0" borderId="7" xfId="2" applyNumberFormat="1" applyFont="1" applyFill="1" applyBorder="1" applyAlignment="1">
      <alignment vertical="center" shrinkToFit="1"/>
    </xf>
    <xf numFmtId="176" fontId="8" fillId="0" borderId="7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1" fontId="3" fillId="0" borderId="21" xfId="2" applyFont="1" applyBorder="1" applyAlignment="1">
      <alignment vertical="center" shrinkToFit="1"/>
    </xf>
    <xf numFmtId="41" fontId="3" fillId="0" borderId="7" xfId="2" applyFont="1" applyBorder="1" applyAlignment="1">
      <alignment horizontal="center" vertical="center" shrinkToFit="1"/>
    </xf>
    <xf numFmtId="41" fontId="18" fillId="0" borderId="1" xfId="2" applyFont="1" applyBorder="1" applyAlignment="1">
      <alignment vertical="center" shrinkToFit="1"/>
    </xf>
    <xf numFmtId="41" fontId="3" fillId="0" borderId="22" xfId="2" applyFont="1" applyBorder="1" applyAlignment="1">
      <alignment vertical="center" shrinkToFit="1"/>
    </xf>
    <xf numFmtId="41" fontId="3" fillId="0" borderId="22" xfId="2" applyFont="1" applyFill="1" applyBorder="1" applyAlignment="1">
      <alignment vertical="center" shrinkToFit="1"/>
    </xf>
    <xf numFmtId="181" fontId="3" fillId="0" borderId="22" xfId="2" applyNumberFormat="1" applyFont="1" applyFill="1" applyBorder="1" applyAlignment="1">
      <alignment vertical="center" shrinkToFit="1"/>
    </xf>
    <xf numFmtId="176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horizontal="center" vertical="center"/>
    </xf>
    <xf numFmtId="179" fontId="28" fillId="3" borderId="22" xfId="2" applyNumberFormat="1" applyFont="1" applyFill="1" applyBorder="1" applyAlignment="1">
      <alignment vertical="center"/>
    </xf>
    <xf numFmtId="41" fontId="3" fillId="0" borderId="23" xfId="2" applyFont="1" applyBorder="1" applyAlignment="1">
      <alignment vertical="center" shrinkToFit="1"/>
    </xf>
    <xf numFmtId="179" fontId="28" fillId="3" borderId="7" xfId="2" applyNumberFormat="1" applyFont="1" applyFill="1" applyBorder="1" applyAlignment="1">
      <alignment vertical="center"/>
    </xf>
    <xf numFmtId="41" fontId="13" fillId="2" borderId="7" xfId="2" applyFont="1" applyFill="1" applyBorder="1" applyAlignment="1">
      <alignment vertical="center" shrinkToFit="1"/>
    </xf>
    <xf numFmtId="41" fontId="3" fillId="0" borderId="9" xfId="2" applyFont="1" applyFill="1" applyBorder="1" applyAlignment="1">
      <alignment horizontal="center" vertical="center" shrinkToFit="1"/>
    </xf>
    <xf numFmtId="0" fontId="3" fillId="0" borderId="11" xfId="2" applyNumberFormat="1" applyFont="1" applyFill="1" applyBorder="1" applyAlignment="1">
      <alignment horizontal="center" vertical="center" shrinkToFit="1"/>
    </xf>
    <xf numFmtId="0" fontId="3" fillId="0" borderId="24" xfId="2" applyNumberFormat="1" applyFont="1" applyFill="1" applyBorder="1" applyAlignment="1">
      <alignment horizontal="center" vertical="center" shrinkToFit="1"/>
    </xf>
    <xf numFmtId="41" fontId="3" fillId="5" borderId="7" xfId="2" applyFont="1" applyFill="1" applyBorder="1" applyAlignment="1">
      <alignment vertical="center" shrinkToFit="1"/>
    </xf>
    <xf numFmtId="41" fontId="18" fillId="0" borderId="7" xfId="2" applyFont="1" applyBorder="1" applyAlignment="1">
      <alignment vertical="center" shrinkToFit="1"/>
    </xf>
    <xf numFmtId="41" fontId="3" fillId="0" borderId="7" xfId="2" applyFont="1" applyBorder="1" applyAlignment="1">
      <alignment horizontal="center" vertical="center" wrapText="1" shrinkToFit="1"/>
    </xf>
    <xf numFmtId="14" fontId="3" fillId="0" borderId="7" xfId="2" applyNumberFormat="1" applyFont="1" applyFill="1" applyBorder="1" applyAlignment="1">
      <alignment horizontal="center" vertical="center" shrinkToFit="1"/>
    </xf>
    <xf numFmtId="41" fontId="13" fillId="4" borderId="22" xfId="2" applyFont="1" applyFill="1" applyBorder="1" applyAlignment="1">
      <alignment vertical="center" shrinkToFit="1"/>
    </xf>
    <xf numFmtId="41" fontId="4" fillId="9" borderId="1" xfId="2" applyFont="1" applyFill="1" applyBorder="1" applyAlignment="1">
      <alignment vertical="center" shrinkToFit="1"/>
    </xf>
    <xf numFmtId="41" fontId="35" fillId="0" borderId="17" xfId="2" applyFont="1" applyBorder="1" applyAlignment="1">
      <alignment horizontal="center" vertical="center" shrinkToFit="1"/>
    </xf>
    <xf numFmtId="41" fontId="13" fillId="3" borderId="14" xfId="2" applyFont="1" applyFill="1" applyBorder="1" applyAlignment="1">
      <alignment horizontal="center" vertical="center"/>
    </xf>
    <xf numFmtId="41" fontId="13" fillId="3" borderId="15" xfId="2" applyFont="1" applyFill="1" applyBorder="1" applyAlignment="1">
      <alignment horizontal="center" vertical="center"/>
    </xf>
    <xf numFmtId="41" fontId="13" fillId="3" borderId="16" xfId="2" applyFont="1" applyFill="1" applyBorder="1" applyAlignment="1">
      <alignment horizontal="center" vertical="center"/>
    </xf>
    <xf numFmtId="41" fontId="13" fillId="3" borderId="12" xfId="2" applyFont="1" applyFill="1" applyBorder="1" applyAlignment="1">
      <alignment horizontal="center" vertical="center"/>
    </xf>
    <xf numFmtId="41" fontId="13" fillId="3" borderId="13" xfId="2" applyFont="1" applyFill="1" applyBorder="1" applyAlignment="1">
      <alignment horizontal="center" vertical="center"/>
    </xf>
    <xf numFmtId="179" fontId="13" fillId="3" borderId="12" xfId="2" applyNumberFormat="1" applyFont="1" applyFill="1" applyBorder="1" applyAlignment="1">
      <alignment vertical="center"/>
    </xf>
    <xf numFmtId="179" fontId="13" fillId="3" borderId="13" xfId="2" applyNumberFormat="1" applyFont="1" applyFill="1" applyBorder="1" applyAlignment="1">
      <alignment vertical="center"/>
    </xf>
    <xf numFmtId="41" fontId="20" fillId="0" borderId="17" xfId="2" applyFont="1" applyBorder="1" applyAlignment="1">
      <alignment horizontal="center" vertical="center" shrinkToFit="1"/>
    </xf>
  </cellXfs>
  <cellStyles count="7">
    <cellStyle name="백분율" xfId="1" builtinId="5"/>
    <cellStyle name="쉼표 [0]" xfId="2" builtinId="6"/>
    <cellStyle name="표준" xfId="0" builtinId="0"/>
    <cellStyle name="표준_0206-완산구 공동주택현황" xfId="3"/>
    <cellStyle name="표준_0206-완산구 공동주택현황_전주시 공동주택현황(시공중, 준공)-원본" xfId="4"/>
    <cellStyle name="표준_완공된 공동주택 현황" xfId="5"/>
    <cellStyle name="표준_전주시공동주택(통합,읽기전용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600075</xdr:colOff>
      <xdr:row>1</xdr:row>
      <xdr:rowOff>104775</xdr:rowOff>
    </xdr:from>
    <xdr:to>
      <xdr:col>19</xdr:col>
      <xdr:colOff>552450</xdr:colOff>
      <xdr:row>6</xdr:row>
      <xdr:rowOff>104775</xdr:rowOff>
    </xdr:to>
    <xdr:sp macro="" textlink="">
      <xdr:nvSpPr>
        <xdr:cNvPr id="2060" name="Text Box 12" hidden="1"/>
        <xdr:cNvSpPr txBox="1">
          <a:spLocks noChangeArrowheads="1"/>
        </xdr:cNvSpPr>
      </xdr:nvSpPr>
      <xdr:spPr bwMode="auto">
        <a:xfrm>
          <a:off x="9648825" y="533400"/>
          <a:ext cx="2238375" cy="1428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16</xdr:col>
      <xdr:colOff>600075</xdr:colOff>
      <xdr:row>13</xdr:row>
      <xdr:rowOff>180975</xdr:rowOff>
    </xdr:from>
    <xdr:to>
      <xdr:col>18</xdr:col>
      <xdr:colOff>390525</xdr:colOff>
      <xdr:row>15</xdr:row>
      <xdr:rowOff>238125</xdr:rowOff>
    </xdr:to>
    <xdr:sp macro="" textlink="">
      <xdr:nvSpPr>
        <xdr:cNvPr id="2073" name="Text Box 25" hidden="1"/>
        <xdr:cNvSpPr txBox="1">
          <a:spLocks noChangeArrowheads="1"/>
        </xdr:cNvSpPr>
      </xdr:nvSpPr>
      <xdr:spPr bwMode="auto">
        <a:xfrm>
          <a:off x="9648825" y="3971925"/>
          <a:ext cx="1314450" cy="609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24</xdr:col>
      <xdr:colOff>136249</xdr:colOff>
      <xdr:row>1</xdr:row>
      <xdr:rowOff>104775</xdr:rowOff>
    </xdr:from>
    <xdr:to>
      <xdr:col>25</xdr:col>
      <xdr:colOff>612499</xdr:colOff>
      <xdr:row>3</xdr:row>
      <xdr:rowOff>228600</xdr:rowOff>
    </xdr:to>
    <xdr:sp macro="" textlink="">
      <xdr:nvSpPr>
        <xdr:cNvPr id="2163" name="Text Box 115" hidden="1"/>
        <xdr:cNvSpPr txBox="1">
          <a:spLocks noChangeArrowheads="1"/>
        </xdr:cNvSpPr>
      </xdr:nvSpPr>
      <xdr:spPr bwMode="auto">
        <a:xfrm>
          <a:off x="15278100" y="533400"/>
          <a:ext cx="1238250" cy="723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26</xdr:col>
      <xdr:colOff>307699</xdr:colOff>
      <xdr:row>1</xdr:row>
      <xdr:rowOff>104775</xdr:rowOff>
    </xdr:from>
    <xdr:to>
      <xdr:col>27</xdr:col>
      <xdr:colOff>545824</xdr:colOff>
      <xdr:row>3</xdr:row>
      <xdr:rowOff>228600</xdr:rowOff>
    </xdr:to>
    <xdr:sp macro="" textlink="">
      <xdr:nvSpPr>
        <xdr:cNvPr id="2164" name="Text Box 116" hidden="1"/>
        <xdr:cNvSpPr txBox="1">
          <a:spLocks noChangeArrowheads="1"/>
        </xdr:cNvSpPr>
      </xdr:nvSpPr>
      <xdr:spPr bwMode="auto">
        <a:xfrm>
          <a:off x="16973550" y="533400"/>
          <a:ext cx="1000125" cy="723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547"/>
  <sheetViews>
    <sheetView tabSelected="1" workbookViewId="0">
      <pane ySplit="3" topLeftCell="A4" activePane="bottomLeft" state="frozen"/>
      <selection pane="bottomLeft" activeCell="F9" sqref="F9"/>
    </sheetView>
  </sheetViews>
  <sheetFormatPr defaultRowHeight="11.25"/>
  <cols>
    <col min="1" max="1" width="4.33203125" style="37" customWidth="1"/>
    <col min="2" max="2" width="18" style="5" customWidth="1"/>
    <col min="3" max="3" width="3.88671875" style="5" customWidth="1"/>
    <col min="4" max="4" width="4.6640625" style="5" customWidth="1"/>
    <col min="5" max="5" width="8.88671875" style="5"/>
    <col min="6" max="6" width="19.5546875" style="5" bestFit="1" customWidth="1"/>
    <col min="7" max="7" width="9" style="5" bestFit="1" customWidth="1"/>
    <col min="8" max="8" width="9.33203125" style="5" bestFit="1" customWidth="1"/>
    <col min="9" max="10" width="9" style="5" bestFit="1" customWidth="1"/>
    <col min="11" max="11" width="4.77734375" style="5" customWidth="1"/>
    <col min="12" max="12" width="4.21875" style="5" customWidth="1"/>
    <col min="13" max="13" width="8.88671875" style="5"/>
    <col min="14" max="14" width="6" style="5" customWidth="1"/>
    <col min="15" max="16" width="5.21875" style="5" customWidth="1"/>
    <col min="17" max="19" width="9" style="5" bestFit="1" customWidth="1"/>
    <col min="20" max="20" width="10.77734375" style="5" customWidth="1"/>
    <col min="21" max="16384" width="8.88671875" style="5"/>
  </cols>
  <sheetData>
    <row r="1" spans="1:20" s="2" customFormat="1" ht="33.75" customHeight="1">
      <c r="A1" s="189" t="s">
        <v>1845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</row>
    <row r="2" spans="1:20" s="10" customFormat="1" ht="27" customHeight="1">
      <c r="A2" s="195" t="s">
        <v>183</v>
      </c>
      <c r="B2" s="193" t="s">
        <v>184</v>
      </c>
      <c r="C2" s="193" t="s">
        <v>186</v>
      </c>
      <c r="D2" s="193" t="s">
        <v>187</v>
      </c>
      <c r="E2" s="193" t="s">
        <v>188</v>
      </c>
      <c r="F2" s="193" t="s">
        <v>189</v>
      </c>
      <c r="G2" s="193" t="s">
        <v>190</v>
      </c>
      <c r="H2" s="193" t="s">
        <v>191</v>
      </c>
      <c r="I2" s="193" t="s">
        <v>192</v>
      </c>
      <c r="J2" s="193" t="s">
        <v>193</v>
      </c>
      <c r="K2" s="193" t="s">
        <v>194</v>
      </c>
      <c r="L2" s="193" t="s">
        <v>195</v>
      </c>
      <c r="M2" s="190" t="s">
        <v>182</v>
      </c>
      <c r="N2" s="191"/>
      <c r="O2" s="191"/>
      <c r="P2" s="192"/>
      <c r="Q2" s="193" t="s">
        <v>200</v>
      </c>
      <c r="R2" s="193" t="s">
        <v>201</v>
      </c>
      <c r="S2" s="193" t="s">
        <v>203</v>
      </c>
      <c r="T2" s="193" t="s">
        <v>204</v>
      </c>
    </row>
    <row r="3" spans="1:20" s="12" customFormat="1" ht="27" customHeight="1">
      <c r="A3" s="196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3" t="s">
        <v>196</v>
      </c>
      <c r="N3" s="13" t="s">
        <v>197</v>
      </c>
      <c r="O3" s="13" t="s">
        <v>198</v>
      </c>
      <c r="P3" s="13" t="s">
        <v>199</v>
      </c>
      <c r="Q3" s="194"/>
      <c r="R3" s="194"/>
      <c r="S3" s="194"/>
      <c r="T3" s="194"/>
    </row>
    <row r="4" spans="1:20" ht="24.75" customHeight="1">
      <c r="A4" s="44">
        <v>1</v>
      </c>
      <c r="B4" s="45" t="s">
        <v>205</v>
      </c>
      <c r="C4" s="45" t="str">
        <f>IF(L4&gt;=5,"아파트",IF(H4/K4&gt;660,"연립","다세대"))</f>
        <v>아파트</v>
      </c>
      <c r="D4" s="46" t="s">
        <v>206</v>
      </c>
      <c r="E4" s="46" t="s">
        <v>1695</v>
      </c>
      <c r="F4" s="46" t="s">
        <v>207</v>
      </c>
      <c r="G4" s="46">
        <v>8779</v>
      </c>
      <c r="H4" s="46">
        <v>15471</v>
      </c>
      <c r="I4" s="46"/>
      <c r="J4" s="46"/>
      <c r="K4" s="46">
        <v>6</v>
      </c>
      <c r="L4" s="46">
        <v>5</v>
      </c>
      <c r="M4" s="116">
        <f>SUM(N4:P4)</f>
        <v>180</v>
      </c>
      <c r="N4" s="46">
        <v>0</v>
      </c>
      <c r="O4" s="46">
        <v>90</v>
      </c>
      <c r="P4" s="46">
        <v>90</v>
      </c>
      <c r="Q4" s="47">
        <v>28455</v>
      </c>
      <c r="R4" s="47">
        <v>28676</v>
      </c>
      <c r="S4" s="48"/>
      <c r="T4" s="49"/>
    </row>
    <row r="5" spans="1:20" ht="24.75" customHeight="1">
      <c r="A5" s="50">
        <v>2</v>
      </c>
      <c r="B5" s="51" t="s">
        <v>208</v>
      </c>
      <c r="C5" s="51" t="str">
        <f>IF(L5&gt;=5,"아파트",IF(H5/K5&gt;660,"연립","다세대"))</f>
        <v>아파트</v>
      </c>
      <c r="D5" s="52" t="s">
        <v>209</v>
      </c>
      <c r="E5" s="52" t="s">
        <v>210</v>
      </c>
      <c r="F5" s="52" t="s">
        <v>211</v>
      </c>
      <c r="G5" s="52">
        <v>4676</v>
      </c>
      <c r="H5" s="52">
        <v>7575.13</v>
      </c>
      <c r="I5" s="52"/>
      <c r="J5" s="52">
        <v>141</v>
      </c>
      <c r="K5" s="52">
        <v>4</v>
      </c>
      <c r="L5" s="52">
        <v>5</v>
      </c>
      <c r="M5" s="117">
        <f>SUM(N5:P5)</f>
        <v>120</v>
      </c>
      <c r="N5" s="52">
        <v>0</v>
      </c>
      <c r="O5" s="52">
        <v>120</v>
      </c>
      <c r="P5" s="52">
        <v>0</v>
      </c>
      <c r="Q5" s="53">
        <v>28474</v>
      </c>
      <c r="R5" s="53">
        <v>28796</v>
      </c>
      <c r="S5" s="54"/>
      <c r="T5" s="55"/>
    </row>
    <row r="6" spans="1:20" ht="24.75" customHeight="1">
      <c r="A6" s="50">
        <v>3</v>
      </c>
      <c r="B6" s="51" t="s">
        <v>212</v>
      </c>
      <c r="C6" s="51" t="str">
        <f>IF(L6&gt;=5,"아파트",IF(H6/K6&gt;660,"연립","다세대"))</f>
        <v>아파트</v>
      </c>
      <c r="D6" s="52" t="s">
        <v>206</v>
      </c>
      <c r="E6" s="52" t="s">
        <v>213</v>
      </c>
      <c r="F6" s="52" t="s">
        <v>214</v>
      </c>
      <c r="G6" s="52">
        <v>4447</v>
      </c>
      <c r="H6" s="52">
        <v>5519.3</v>
      </c>
      <c r="I6" s="52"/>
      <c r="J6" s="52"/>
      <c r="K6" s="52">
        <v>2</v>
      </c>
      <c r="L6" s="52">
        <v>5</v>
      </c>
      <c r="M6" s="117">
        <f>SUM(N6:P6)</f>
        <v>100</v>
      </c>
      <c r="N6" s="52">
        <v>100</v>
      </c>
      <c r="O6" s="52">
        <v>0</v>
      </c>
      <c r="P6" s="52">
        <v>0</v>
      </c>
      <c r="Q6" s="56">
        <v>28555</v>
      </c>
      <c r="R6" s="56">
        <v>28796</v>
      </c>
      <c r="S6" s="57"/>
      <c r="T6" s="58"/>
    </row>
    <row r="7" spans="1:20" ht="24.75" customHeight="1">
      <c r="A7" s="50">
        <v>4</v>
      </c>
      <c r="B7" s="51" t="s">
        <v>215</v>
      </c>
      <c r="C7" s="51" t="str">
        <f>IF(L7&gt;=5,"아파트",IF(H7/K7&gt;660,"연립","다세대"))</f>
        <v>연립</v>
      </c>
      <c r="D7" s="52" t="s">
        <v>206</v>
      </c>
      <c r="E7" s="52" t="s">
        <v>216</v>
      </c>
      <c r="F7" s="52" t="s">
        <v>217</v>
      </c>
      <c r="G7" s="52">
        <v>1259.74</v>
      </c>
      <c r="H7" s="52">
        <v>2545.8000000000002</v>
      </c>
      <c r="I7" s="59">
        <v>45.36</v>
      </c>
      <c r="J7" s="59">
        <v>180.41</v>
      </c>
      <c r="K7" s="52">
        <v>1</v>
      </c>
      <c r="L7" s="52">
        <v>4</v>
      </c>
      <c r="M7" s="117">
        <f>SUM(N7:P7)</f>
        <v>32</v>
      </c>
      <c r="N7" s="52">
        <v>1</v>
      </c>
      <c r="O7" s="52">
        <v>31</v>
      </c>
      <c r="P7" s="52">
        <v>0</v>
      </c>
      <c r="Q7" s="60">
        <v>28605</v>
      </c>
      <c r="R7" s="60">
        <v>28801</v>
      </c>
      <c r="S7" s="61" t="s">
        <v>218</v>
      </c>
      <c r="T7" s="62" t="s">
        <v>219</v>
      </c>
    </row>
    <row r="8" spans="1:20" ht="24.75" customHeight="1">
      <c r="A8" s="50">
        <v>5</v>
      </c>
      <c r="B8" s="51" t="s">
        <v>222</v>
      </c>
      <c r="C8" s="51" t="s">
        <v>223</v>
      </c>
      <c r="D8" s="52" t="s">
        <v>206</v>
      </c>
      <c r="E8" s="52" t="s">
        <v>224</v>
      </c>
      <c r="F8" s="52" t="s">
        <v>225</v>
      </c>
      <c r="G8" s="52">
        <v>2432</v>
      </c>
      <c r="H8" s="52">
        <v>7188</v>
      </c>
      <c r="I8" s="52"/>
      <c r="J8" s="52"/>
      <c r="K8" s="52">
        <v>2</v>
      </c>
      <c r="L8" s="52">
        <v>4</v>
      </c>
      <c r="M8" s="117">
        <f>SUM(N8:P8)</f>
        <v>38</v>
      </c>
      <c r="N8" s="52">
        <v>0</v>
      </c>
      <c r="O8" s="52">
        <v>22</v>
      </c>
      <c r="P8" s="52">
        <v>16</v>
      </c>
      <c r="Q8" s="53">
        <v>29026</v>
      </c>
      <c r="R8" s="53">
        <v>29307</v>
      </c>
      <c r="S8" s="54"/>
      <c r="T8" s="55"/>
    </row>
    <row r="9" spans="1:20" ht="24.75" customHeight="1">
      <c r="A9" s="50">
        <v>6</v>
      </c>
      <c r="B9" s="40" t="s">
        <v>1696</v>
      </c>
      <c r="C9" s="41" t="s">
        <v>1464</v>
      </c>
      <c r="D9" s="40" t="s">
        <v>1488</v>
      </c>
      <c r="E9" s="40" t="s">
        <v>1439</v>
      </c>
      <c r="F9" s="102" t="s">
        <v>1471</v>
      </c>
      <c r="G9" s="40"/>
      <c r="H9" s="103"/>
      <c r="I9" s="104"/>
      <c r="J9" s="40"/>
      <c r="K9" s="107">
        <v>1</v>
      </c>
      <c r="L9" s="108" t="s">
        <v>1697</v>
      </c>
      <c r="M9" s="118">
        <v>12</v>
      </c>
      <c r="N9" s="40"/>
      <c r="O9" s="40">
        <v>12</v>
      </c>
      <c r="P9" s="40"/>
      <c r="Q9" s="109" t="s">
        <v>1496</v>
      </c>
      <c r="R9" s="43">
        <v>29385</v>
      </c>
      <c r="S9" s="40"/>
      <c r="T9" s="71"/>
    </row>
    <row r="10" spans="1:20" ht="24.75" customHeight="1">
      <c r="A10" s="50">
        <v>7</v>
      </c>
      <c r="B10" s="51" t="s">
        <v>226</v>
      </c>
      <c r="C10" s="51" t="str">
        <f>IF(L10&gt;=5,"아파트",IF(H10/K10&gt;660,"연립","다세대"))</f>
        <v>아파트</v>
      </c>
      <c r="D10" s="52" t="s">
        <v>206</v>
      </c>
      <c r="E10" s="52" t="s">
        <v>227</v>
      </c>
      <c r="F10" s="52" t="s">
        <v>228</v>
      </c>
      <c r="G10" s="52">
        <v>1799</v>
      </c>
      <c r="H10" s="52">
        <v>7245</v>
      </c>
      <c r="I10" s="59">
        <v>27.96</v>
      </c>
      <c r="J10" s="59">
        <v>158.21</v>
      </c>
      <c r="K10" s="52">
        <v>3</v>
      </c>
      <c r="L10" s="52">
        <v>5</v>
      </c>
      <c r="M10" s="117">
        <f t="shared" ref="M10:M16" si="0">SUM(N10:P10)</f>
        <v>95</v>
      </c>
      <c r="N10" s="52">
        <v>65</v>
      </c>
      <c r="O10" s="52">
        <v>30</v>
      </c>
      <c r="P10" s="52"/>
      <c r="Q10" s="56">
        <v>29187</v>
      </c>
      <c r="R10" s="56">
        <v>29414</v>
      </c>
      <c r="S10" s="57" t="s">
        <v>229</v>
      </c>
      <c r="T10" s="58"/>
    </row>
    <row r="11" spans="1:20" ht="24.75" customHeight="1">
      <c r="A11" s="50">
        <v>8</v>
      </c>
      <c r="B11" s="51" t="s">
        <v>230</v>
      </c>
      <c r="C11" s="51" t="str">
        <f>IF(L11&gt;=5,"아파트",IF(H11/K11&gt;660,"연립","다세대"))</f>
        <v>아파트</v>
      </c>
      <c r="D11" s="52" t="s">
        <v>206</v>
      </c>
      <c r="E11" s="52" t="s">
        <v>216</v>
      </c>
      <c r="F11" s="52" t="s">
        <v>231</v>
      </c>
      <c r="G11" s="52">
        <v>2369</v>
      </c>
      <c r="H11" s="52">
        <v>9260</v>
      </c>
      <c r="I11" s="59">
        <v>82.6</v>
      </c>
      <c r="J11" s="52">
        <v>297</v>
      </c>
      <c r="K11" s="52">
        <v>1</v>
      </c>
      <c r="L11" s="52">
        <v>5</v>
      </c>
      <c r="M11" s="117">
        <f t="shared" si="0"/>
        <v>36</v>
      </c>
      <c r="N11" s="52">
        <v>36</v>
      </c>
      <c r="O11" s="52"/>
      <c r="P11" s="52"/>
      <c r="Q11" s="56">
        <v>29123</v>
      </c>
      <c r="R11" s="56">
        <v>29435</v>
      </c>
      <c r="S11" s="57" t="s">
        <v>232</v>
      </c>
      <c r="T11" s="58"/>
    </row>
    <row r="12" spans="1:20" ht="24.75" customHeight="1">
      <c r="A12" s="50">
        <v>9</v>
      </c>
      <c r="B12" s="51" t="s">
        <v>233</v>
      </c>
      <c r="C12" s="51" t="s">
        <v>223</v>
      </c>
      <c r="D12" s="52" t="s">
        <v>206</v>
      </c>
      <c r="E12" s="52" t="s">
        <v>234</v>
      </c>
      <c r="F12" s="52" t="s">
        <v>235</v>
      </c>
      <c r="G12" s="52">
        <v>1323</v>
      </c>
      <c r="H12" s="52">
        <v>1615</v>
      </c>
      <c r="I12" s="52"/>
      <c r="J12" s="52"/>
      <c r="K12" s="52">
        <v>3</v>
      </c>
      <c r="L12" s="52">
        <v>2</v>
      </c>
      <c r="M12" s="117">
        <f t="shared" si="0"/>
        <v>24</v>
      </c>
      <c r="N12" s="52"/>
      <c r="O12" s="52">
        <v>18</v>
      </c>
      <c r="P12" s="52">
        <v>6</v>
      </c>
      <c r="Q12" s="56">
        <v>28936</v>
      </c>
      <c r="R12" s="63">
        <v>29502</v>
      </c>
      <c r="S12" s="57"/>
      <c r="T12" s="58"/>
    </row>
    <row r="13" spans="1:20" ht="24.75" customHeight="1">
      <c r="A13" s="50">
        <v>10</v>
      </c>
      <c r="B13" s="51" t="s">
        <v>236</v>
      </c>
      <c r="C13" s="51" t="str">
        <f>IF(L13&gt;=5,"아파트",IF(H13/K13&gt;660,"연립","다세대"))</f>
        <v>아파트</v>
      </c>
      <c r="D13" s="52" t="s">
        <v>209</v>
      </c>
      <c r="E13" s="52" t="s">
        <v>220</v>
      </c>
      <c r="F13" s="52" t="s">
        <v>237</v>
      </c>
      <c r="G13" s="52">
        <v>4164</v>
      </c>
      <c r="H13" s="52">
        <v>8002</v>
      </c>
      <c r="I13" s="52">
        <v>33</v>
      </c>
      <c r="J13" s="52">
        <v>192</v>
      </c>
      <c r="K13" s="52">
        <v>3</v>
      </c>
      <c r="L13" s="52">
        <v>5</v>
      </c>
      <c r="M13" s="117">
        <f t="shared" si="0"/>
        <v>100</v>
      </c>
      <c r="N13" s="52">
        <v>40</v>
      </c>
      <c r="O13" s="52">
        <v>60</v>
      </c>
      <c r="P13" s="52"/>
      <c r="Q13" s="53">
        <v>29343</v>
      </c>
      <c r="R13" s="53">
        <v>29571</v>
      </c>
      <c r="S13" s="54" t="s">
        <v>238</v>
      </c>
      <c r="T13" s="55" t="s">
        <v>239</v>
      </c>
    </row>
    <row r="14" spans="1:20" ht="24.75" customHeight="1">
      <c r="A14" s="50">
        <v>11</v>
      </c>
      <c r="B14" s="51" t="s">
        <v>240</v>
      </c>
      <c r="C14" s="51" t="str">
        <f>IF(L14&gt;=5,"아파트",IF(H14/K14&gt;660,"연립","다세대"))</f>
        <v>아파트</v>
      </c>
      <c r="D14" s="52" t="s">
        <v>209</v>
      </c>
      <c r="E14" s="52" t="s">
        <v>210</v>
      </c>
      <c r="F14" s="52" t="s">
        <v>241</v>
      </c>
      <c r="G14" s="52">
        <v>8840.7099999999991</v>
      </c>
      <c r="H14" s="52">
        <v>10992.37</v>
      </c>
      <c r="I14" s="52">
        <v>23.989000000000001</v>
      </c>
      <c r="J14" s="52">
        <v>125.559</v>
      </c>
      <c r="K14" s="52">
        <v>4</v>
      </c>
      <c r="L14" s="52">
        <v>5</v>
      </c>
      <c r="M14" s="117">
        <f t="shared" si="0"/>
        <v>185</v>
      </c>
      <c r="N14" s="52">
        <v>185</v>
      </c>
      <c r="O14" s="52"/>
      <c r="P14" s="52"/>
      <c r="Q14" s="53">
        <v>29284</v>
      </c>
      <c r="R14" s="53">
        <v>29633</v>
      </c>
      <c r="S14" s="54" t="s">
        <v>242</v>
      </c>
      <c r="T14" s="55"/>
    </row>
    <row r="15" spans="1:20" ht="24.75" customHeight="1">
      <c r="A15" s="50">
        <v>12</v>
      </c>
      <c r="B15" s="51" t="s">
        <v>243</v>
      </c>
      <c r="C15" s="51" t="str">
        <f>IF(L15&gt;=5,"아파트",IF(H15/K15&gt;660,"연립","다세대"))</f>
        <v>연립</v>
      </c>
      <c r="D15" s="52" t="s">
        <v>209</v>
      </c>
      <c r="E15" s="52" t="s">
        <v>210</v>
      </c>
      <c r="F15" s="52" t="s">
        <v>244</v>
      </c>
      <c r="G15" s="52">
        <v>4295</v>
      </c>
      <c r="H15" s="52">
        <v>2792.39</v>
      </c>
      <c r="I15" s="52">
        <v>39.49</v>
      </c>
      <c r="J15" s="52">
        <v>131.47</v>
      </c>
      <c r="K15" s="52">
        <v>3</v>
      </c>
      <c r="L15" s="52">
        <v>3</v>
      </c>
      <c r="M15" s="117">
        <f t="shared" si="0"/>
        <v>45</v>
      </c>
      <c r="N15" s="52"/>
      <c r="O15" s="52">
        <v>45</v>
      </c>
      <c r="P15" s="52"/>
      <c r="Q15" s="64">
        <v>29462</v>
      </c>
      <c r="R15" s="64">
        <v>29643</v>
      </c>
      <c r="S15" s="65" t="s">
        <v>245</v>
      </c>
      <c r="T15" s="66"/>
    </row>
    <row r="16" spans="1:20" ht="24.75" customHeight="1">
      <c r="A16" s="50">
        <v>13</v>
      </c>
      <c r="B16" s="51" t="s">
        <v>246</v>
      </c>
      <c r="C16" s="51" t="str">
        <f>IF(L16&gt;=5,"아파트",IF(H16/K16&gt;660,"연립","다세대"))</f>
        <v>연립</v>
      </c>
      <c r="D16" s="52" t="s">
        <v>206</v>
      </c>
      <c r="E16" s="52" t="s">
        <v>216</v>
      </c>
      <c r="F16" s="52" t="s">
        <v>247</v>
      </c>
      <c r="G16" s="52">
        <v>1391</v>
      </c>
      <c r="H16" s="52">
        <v>2871</v>
      </c>
      <c r="I16" s="59">
        <v>40.4</v>
      </c>
      <c r="J16" s="59">
        <v>156.44</v>
      </c>
      <c r="K16" s="52">
        <v>1</v>
      </c>
      <c r="L16" s="52">
        <v>4</v>
      </c>
      <c r="M16" s="117">
        <f t="shared" si="0"/>
        <v>24</v>
      </c>
      <c r="N16" s="52"/>
      <c r="O16" s="52"/>
      <c r="P16" s="52">
        <v>24</v>
      </c>
      <c r="Q16" s="60">
        <v>29397</v>
      </c>
      <c r="R16" s="60">
        <v>29790</v>
      </c>
      <c r="S16" s="61" t="s">
        <v>248</v>
      </c>
      <c r="T16" s="62"/>
    </row>
    <row r="17" spans="1:20" ht="24.75" customHeight="1">
      <c r="A17" s="50">
        <v>14</v>
      </c>
      <c r="B17" s="40" t="s">
        <v>1698</v>
      </c>
      <c r="C17" s="41" t="s">
        <v>1464</v>
      </c>
      <c r="D17" s="40" t="s">
        <v>1488</v>
      </c>
      <c r="E17" s="40" t="s">
        <v>1439</v>
      </c>
      <c r="F17" s="102" t="s">
        <v>1471</v>
      </c>
      <c r="G17" s="40"/>
      <c r="H17" s="107"/>
      <c r="I17" s="108"/>
      <c r="J17" s="40"/>
      <c r="K17" s="107">
        <v>2</v>
      </c>
      <c r="L17" s="108" t="s">
        <v>1699</v>
      </c>
      <c r="M17" s="118">
        <v>18</v>
      </c>
      <c r="N17" s="40"/>
      <c r="O17" s="40"/>
      <c r="P17" s="40">
        <v>18</v>
      </c>
      <c r="Q17" s="109" t="s">
        <v>1496</v>
      </c>
      <c r="R17" s="43">
        <v>29790</v>
      </c>
      <c r="S17" s="40"/>
      <c r="T17" s="71"/>
    </row>
    <row r="18" spans="1:20" ht="24.75" customHeight="1">
      <c r="A18" s="50">
        <v>15</v>
      </c>
      <c r="B18" s="40" t="s">
        <v>1834</v>
      </c>
      <c r="C18" s="40"/>
      <c r="D18" s="40" t="s">
        <v>1835</v>
      </c>
      <c r="E18" s="40" t="s">
        <v>1836</v>
      </c>
      <c r="F18" s="67" t="s">
        <v>1837</v>
      </c>
      <c r="G18" s="40"/>
      <c r="H18" s="68">
        <v>2156</v>
      </c>
      <c r="I18" s="40"/>
      <c r="J18" s="40"/>
      <c r="K18" s="40">
        <v>7</v>
      </c>
      <c r="L18" s="40">
        <v>2</v>
      </c>
      <c r="M18" s="119">
        <v>34</v>
      </c>
      <c r="N18" s="40"/>
      <c r="O18" s="40"/>
      <c r="P18" s="69"/>
      <c r="Q18" s="43">
        <v>29544</v>
      </c>
      <c r="R18" s="60">
        <v>29802</v>
      </c>
      <c r="S18" s="70" t="s">
        <v>456</v>
      </c>
      <c r="T18" s="71"/>
    </row>
    <row r="19" spans="1:20" ht="24.75" customHeight="1">
      <c r="A19" s="50">
        <v>16</v>
      </c>
      <c r="B19" s="51" t="s">
        <v>249</v>
      </c>
      <c r="C19" s="51" t="s">
        <v>223</v>
      </c>
      <c r="D19" s="52" t="s">
        <v>206</v>
      </c>
      <c r="E19" s="52" t="s">
        <v>250</v>
      </c>
      <c r="F19" s="52" t="s">
        <v>251</v>
      </c>
      <c r="G19" s="52">
        <v>3578</v>
      </c>
      <c r="H19" s="52">
        <v>249</v>
      </c>
      <c r="I19" s="52"/>
      <c r="J19" s="52"/>
      <c r="K19" s="52">
        <v>1</v>
      </c>
      <c r="L19" s="52">
        <v>4</v>
      </c>
      <c r="M19" s="117">
        <f>SUM(N19:P19)</f>
        <v>20</v>
      </c>
      <c r="N19" s="52">
        <v>20</v>
      </c>
      <c r="O19" s="52"/>
      <c r="P19" s="52"/>
      <c r="Q19" s="60" t="s">
        <v>1496</v>
      </c>
      <c r="R19" s="60">
        <v>29895</v>
      </c>
      <c r="S19" s="61" t="s">
        <v>1700</v>
      </c>
      <c r="T19" s="62"/>
    </row>
    <row r="20" spans="1:20" ht="24.75" customHeight="1">
      <c r="A20" s="50">
        <v>17</v>
      </c>
      <c r="B20" s="51" t="s">
        <v>252</v>
      </c>
      <c r="C20" s="51" t="str">
        <f>IF(L20&gt;=5,"아파트",IF(H20/K20&gt;660,"연립","다세대"))</f>
        <v>연립</v>
      </c>
      <c r="D20" s="52" t="s">
        <v>206</v>
      </c>
      <c r="E20" s="52" t="s">
        <v>250</v>
      </c>
      <c r="F20" s="52" t="s">
        <v>253</v>
      </c>
      <c r="G20" s="52">
        <v>1324</v>
      </c>
      <c r="H20" s="52">
        <v>1850</v>
      </c>
      <c r="I20" s="59">
        <v>34.450000000000003</v>
      </c>
      <c r="J20" s="59">
        <v>139.69999999999999</v>
      </c>
      <c r="K20" s="52">
        <v>1</v>
      </c>
      <c r="L20" s="52">
        <v>4</v>
      </c>
      <c r="M20" s="117">
        <f>SUM(N20:P20)</f>
        <v>24</v>
      </c>
      <c r="N20" s="52"/>
      <c r="O20" s="52">
        <v>24</v>
      </c>
      <c r="P20" s="52"/>
      <c r="Q20" s="60">
        <v>29782</v>
      </c>
      <c r="R20" s="60">
        <v>29936</v>
      </c>
      <c r="S20" s="61" t="s">
        <v>254</v>
      </c>
      <c r="T20" s="62"/>
    </row>
    <row r="21" spans="1:20" ht="24.75" customHeight="1">
      <c r="A21" s="50">
        <v>18</v>
      </c>
      <c r="B21" s="51" t="s">
        <v>255</v>
      </c>
      <c r="C21" s="51" t="s">
        <v>223</v>
      </c>
      <c r="D21" s="52" t="s">
        <v>206</v>
      </c>
      <c r="E21" s="52" t="s">
        <v>216</v>
      </c>
      <c r="F21" s="52" t="s">
        <v>256</v>
      </c>
      <c r="G21" s="52">
        <v>1690</v>
      </c>
      <c r="H21" s="52">
        <v>5407</v>
      </c>
      <c r="I21" s="52"/>
      <c r="J21" s="52"/>
      <c r="K21" s="52">
        <v>1</v>
      </c>
      <c r="L21" s="52">
        <v>3</v>
      </c>
      <c r="M21" s="117">
        <f>SUM(N21:P21)</f>
        <v>30</v>
      </c>
      <c r="N21" s="52"/>
      <c r="O21" s="52">
        <v>30</v>
      </c>
      <c r="P21" s="52"/>
      <c r="Q21" s="60">
        <v>29807</v>
      </c>
      <c r="R21" s="60">
        <v>29943</v>
      </c>
      <c r="S21" s="61"/>
      <c r="T21" s="62"/>
    </row>
    <row r="22" spans="1:20" ht="24.75" customHeight="1">
      <c r="A22" s="50">
        <v>19</v>
      </c>
      <c r="B22" s="51" t="s">
        <v>257</v>
      </c>
      <c r="C22" s="51" t="str">
        <f>IF(L22&gt;=5,"아파트",IF(H22/K22&gt;660,"연립","다세대"))</f>
        <v>아파트</v>
      </c>
      <c r="D22" s="52" t="s">
        <v>206</v>
      </c>
      <c r="E22" s="52" t="s">
        <v>258</v>
      </c>
      <c r="F22" s="52" t="s">
        <v>259</v>
      </c>
      <c r="G22" s="52">
        <v>11061</v>
      </c>
      <c r="H22" s="52">
        <v>15011</v>
      </c>
      <c r="I22" s="59">
        <v>30.1</v>
      </c>
      <c r="J22" s="59">
        <v>141.30000000000001</v>
      </c>
      <c r="K22" s="52">
        <v>7</v>
      </c>
      <c r="L22" s="52">
        <v>5</v>
      </c>
      <c r="M22" s="117">
        <f>SUM(N22:P22)</f>
        <v>190</v>
      </c>
      <c r="N22" s="52">
        <v>90</v>
      </c>
      <c r="O22" s="52">
        <v>100</v>
      </c>
      <c r="P22" s="52"/>
      <c r="Q22" s="56">
        <v>29707</v>
      </c>
      <c r="R22" s="56">
        <v>29951</v>
      </c>
      <c r="S22" s="57" t="s">
        <v>260</v>
      </c>
      <c r="T22" s="58"/>
    </row>
    <row r="23" spans="1:20" ht="24.75" customHeight="1">
      <c r="A23" s="50">
        <v>20</v>
      </c>
      <c r="B23" s="51" t="s">
        <v>261</v>
      </c>
      <c r="C23" s="51" t="str">
        <f>IF(L23&gt;=5,"아파트",IF(H23/K23&gt;660,"연립","다세대"))</f>
        <v>아파트</v>
      </c>
      <c r="D23" s="52" t="s">
        <v>209</v>
      </c>
      <c r="E23" s="52" t="s">
        <v>220</v>
      </c>
      <c r="F23" s="52" t="s">
        <v>262</v>
      </c>
      <c r="G23" s="52">
        <v>4011.28</v>
      </c>
      <c r="H23" s="52">
        <v>5028.72</v>
      </c>
      <c r="I23" s="52">
        <v>27.4</v>
      </c>
      <c r="J23" s="52">
        <v>119.6</v>
      </c>
      <c r="K23" s="52">
        <v>3</v>
      </c>
      <c r="L23" s="52">
        <v>5</v>
      </c>
      <c r="M23" s="117">
        <v>90</v>
      </c>
      <c r="N23" s="52">
        <v>95</v>
      </c>
      <c r="O23" s="52"/>
      <c r="P23" s="52"/>
      <c r="Q23" s="53">
        <v>29818</v>
      </c>
      <c r="R23" s="53">
        <v>29956</v>
      </c>
      <c r="S23" s="54" t="s">
        <v>263</v>
      </c>
      <c r="T23" s="55" t="s">
        <v>265</v>
      </c>
    </row>
    <row r="24" spans="1:20" ht="24.75" customHeight="1">
      <c r="A24" s="50">
        <v>21</v>
      </c>
      <c r="B24" s="51" t="s">
        <v>267</v>
      </c>
      <c r="C24" s="51" t="s">
        <v>223</v>
      </c>
      <c r="D24" s="52" t="s">
        <v>209</v>
      </c>
      <c r="E24" s="52" t="s">
        <v>1701</v>
      </c>
      <c r="F24" s="52" t="s">
        <v>268</v>
      </c>
      <c r="G24" s="52">
        <v>1169</v>
      </c>
      <c r="H24" s="52">
        <v>1294</v>
      </c>
      <c r="I24" s="52"/>
      <c r="J24" s="52"/>
      <c r="K24" s="52">
        <v>2</v>
      </c>
      <c r="L24" s="52">
        <v>3</v>
      </c>
      <c r="M24" s="117">
        <f>SUM(N24:P24)</f>
        <v>24</v>
      </c>
      <c r="N24" s="52">
        <v>24</v>
      </c>
      <c r="O24" s="52"/>
      <c r="P24" s="52"/>
      <c r="Q24" s="72">
        <v>29816</v>
      </c>
      <c r="R24" s="72">
        <v>29965</v>
      </c>
      <c r="S24" s="73"/>
      <c r="T24" s="66"/>
    </row>
    <row r="25" spans="1:20" ht="24.75" customHeight="1">
      <c r="A25" s="50">
        <v>22</v>
      </c>
      <c r="B25" s="51" t="s">
        <v>269</v>
      </c>
      <c r="C25" s="51" t="str">
        <f>IF(L25&gt;=5,"아파트",IF(H25/K25&gt;660,"연립","다세대"))</f>
        <v>연립</v>
      </c>
      <c r="D25" s="52" t="s">
        <v>206</v>
      </c>
      <c r="E25" s="52" t="s">
        <v>270</v>
      </c>
      <c r="F25" s="52" t="s">
        <v>271</v>
      </c>
      <c r="G25" s="52">
        <v>2956</v>
      </c>
      <c r="H25" s="52">
        <v>3303</v>
      </c>
      <c r="I25" s="52"/>
      <c r="J25" s="52"/>
      <c r="K25" s="52">
        <v>2</v>
      </c>
      <c r="L25" s="52">
        <v>3</v>
      </c>
      <c r="M25" s="117">
        <f>SUM(N25:P25)</f>
        <v>48</v>
      </c>
      <c r="N25" s="52">
        <v>6</v>
      </c>
      <c r="O25" s="52">
        <v>42</v>
      </c>
      <c r="P25" s="52"/>
      <c r="Q25" s="60">
        <v>29824</v>
      </c>
      <c r="R25" s="60">
        <v>29965</v>
      </c>
      <c r="S25" s="61"/>
      <c r="T25" s="62"/>
    </row>
    <row r="26" spans="1:20" ht="24.75" customHeight="1">
      <c r="A26" s="50">
        <v>23</v>
      </c>
      <c r="B26" s="51" t="s">
        <v>272</v>
      </c>
      <c r="C26" s="51" t="str">
        <f>IF(L26&gt;=5,"아파트",IF(H26/K26&gt;660,"연립","다세대"))</f>
        <v>연립</v>
      </c>
      <c r="D26" s="52" t="s">
        <v>206</v>
      </c>
      <c r="E26" s="52" t="s">
        <v>227</v>
      </c>
      <c r="F26" s="52" t="s">
        <v>273</v>
      </c>
      <c r="G26" s="52">
        <v>2119</v>
      </c>
      <c r="H26" s="52">
        <v>1844.13</v>
      </c>
      <c r="I26" s="52"/>
      <c r="J26" s="52"/>
      <c r="K26" s="52">
        <v>2</v>
      </c>
      <c r="L26" s="52">
        <v>3</v>
      </c>
      <c r="M26" s="117">
        <f>SUM(N26:P26)</f>
        <v>33</v>
      </c>
      <c r="N26" s="52">
        <v>33</v>
      </c>
      <c r="O26" s="52"/>
      <c r="P26" s="52"/>
      <c r="Q26" s="60">
        <v>30019</v>
      </c>
      <c r="R26" s="60">
        <v>29973</v>
      </c>
      <c r="S26" s="61" t="s">
        <v>274</v>
      </c>
      <c r="T26" s="62"/>
    </row>
    <row r="27" spans="1:20" ht="24.75" customHeight="1">
      <c r="A27" s="50">
        <v>24</v>
      </c>
      <c r="B27" s="40" t="s">
        <v>1702</v>
      </c>
      <c r="C27" s="40"/>
      <c r="D27" s="40" t="s">
        <v>1488</v>
      </c>
      <c r="E27" s="40" t="s">
        <v>1622</v>
      </c>
      <c r="F27" s="67" t="s">
        <v>1703</v>
      </c>
      <c r="G27" s="40"/>
      <c r="H27" s="68">
        <v>1496</v>
      </c>
      <c r="I27" s="40"/>
      <c r="J27" s="40"/>
      <c r="K27" s="40">
        <v>3</v>
      </c>
      <c r="L27" s="40">
        <v>2</v>
      </c>
      <c r="M27" s="119">
        <v>38</v>
      </c>
      <c r="N27" s="40"/>
      <c r="O27" s="40"/>
      <c r="P27" s="69"/>
      <c r="Q27" s="43">
        <v>29388</v>
      </c>
      <c r="R27" s="60">
        <v>29991</v>
      </c>
      <c r="S27" s="70" t="s">
        <v>1318</v>
      </c>
      <c r="T27" s="66" t="s">
        <v>1319</v>
      </c>
    </row>
    <row r="28" spans="1:20" ht="24.75" customHeight="1">
      <c r="A28" s="50">
        <v>25</v>
      </c>
      <c r="B28" s="51" t="s">
        <v>275</v>
      </c>
      <c r="C28" s="51" t="str">
        <f>IF(L28&gt;=5,"아파트",IF(H28/K28&gt;660,"연립","다세대"))</f>
        <v>연립</v>
      </c>
      <c r="D28" s="52" t="s">
        <v>206</v>
      </c>
      <c r="E28" s="52" t="s">
        <v>250</v>
      </c>
      <c r="F28" s="52" t="s">
        <v>276</v>
      </c>
      <c r="G28" s="52">
        <v>1188</v>
      </c>
      <c r="H28" s="52">
        <v>1442</v>
      </c>
      <c r="I28" s="52"/>
      <c r="J28" s="52"/>
      <c r="K28" s="52">
        <v>1</v>
      </c>
      <c r="L28" s="52">
        <v>3</v>
      </c>
      <c r="M28" s="117">
        <f t="shared" ref="M28:M33" si="1">SUM(N28:P28)</f>
        <v>27</v>
      </c>
      <c r="N28" s="52">
        <v>27</v>
      </c>
      <c r="O28" s="52"/>
      <c r="P28" s="52"/>
      <c r="Q28" s="60">
        <v>29852</v>
      </c>
      <c r="R28" s="60">
        <v>30000</v>
      </c>
      <c r="S28" s="61" t="s">
        <v>277</v>
      </c>
      <c r="T28" s="62"/>
    </row>
    <row r="29" spans="1:20" ht="24.75" customHeight="1">
      <c r="A29" s="50">
        <v>26</v>
      </c>
      <c r="B29" s="51" t="s">
        <v>278</v>
      </c>
      <c r="C29" s="51" t="s">
        <v>223</v>
      </c>
      <c r="D29" s="52" t="s">
        <v>206</v>
      </c>
      <c r="E29" s="52" t="s">
        <v>224</v>
      </c>
      <c r="F29" s="52" t="s">
        <v>279</v>
      </c>
      <c r="G29" s="52">
        <v>1218</v>
      </c>
      <c r="H29" s="52">
        <v>1304</v>
      </c>
      <c r="I29" s="52"/>
      <c r="J29" s="52"/>
      <c r="K29" s="52">
        <v>2</v>
      </c>
      <c r="L29" s="52">
        <v>3</v>
      </c>
      <c r="M29" s="117">
        <f t="shared" si="1"/>
        <v>24</v>
      </c>
      <c r="N29" s="52">
        <v>24</v>
      </c>
      <c r="O29" s="52"/>
      <c r="P29" s="52"/>
      <c r="Q29" s="74">
        <v>29876</v>
      </c>
      <c r="R29" s="74">
        <v>30009</v>
      </c>
      <c r="S29" s="61" t="s">
        <v>277</v>
      </c>
      <c r="T29" s="62"/>
    </row>
    <row r="30" spans="1:20" ht="24.75" customHeight="1">
      <c r="A30" s="50">
        <v>27</v>
      </c>
      <c r="B30" s="51" t="s">
        <v>280</v>
      </c>
      <c r="C30" s="51" t="str">
        <f t="shared" ref="C30:C40" si="2">IF(L30&gt;=5,"아파트",IF(H30/K30&gt;660,"연립","다세대"))</f>
        <v>아파트</v>
      </c>
      <c r="D30" s="52" t="s">
        <v>209</v>
      </c>
      <c r="E30" s="52" t="s">
        <v>281</v>
      </c>
      <c r="F30" s="52" t="s">
        <v>282</v>
      </c>
      <c r="G30" s="52">
        <v>1517.34</v>
      </c>
      <c r="H30" s="52">
        <v>5925.77</v>
      </c>
      <c r="I30" s="52">
        <v>83.98</v>
      </c>
      <c r="J30" s="52">
        <v>289.20999999999998</v>
      </c>
      <c r="K30" s="52">
        <v>1</v>
      </c>
      <c r="L30" s="52">
        <v>5</v>
      </c>
      <c r="M30" s="117">
        <f t="shared" si="1"/>
        <v>24</v>
      </c>
      <c r="N30" s="52">
        <v>24</v>
      </c>
      <c r="O30" s="52"/>
      <c r="P30" s="52"/>
      <c r="Q30" s="53">
        <v>29586</v>
      </c>
      <c r="R30" s="53">
        <v>30071</v>
      </c>
      <c r="S30" s="54" t="s">
        <v>283</v>
      </c>
      <c r="T30" s="55"/>
    </row>
    <row r="31" spans="1:20" ht="24.75" customHeight="1">
      <c r="A31" s="50">
        <v>28</v>
      </c>
      <c r="B31" s="51" t="s">
        <v>284</v>
      </c>
      <c r="C31" s="51" t="str">
        <f t="shared" si="2"/>
        <v>연립</v>
      </c>
      <c r="D31" s="52" t="s">
        <v>206</v>
      </c>
      <c r="E31" s="52" t="s">
        <v>234</v>
      </c>
      <c r="F31" s="52" t="s">
        <v>285</v>
      </c>
      <c r="G31" s="52">
        <v>2007</v>
      </c>
      <c r="H31" s="52">
        <v>2733</v>
      </c>
      <c r="I31" s="52"/>
      <c r="J31" s="52"/>
      <c r="K31" s="52">
        <v>1</v>
      </c>
      <c r="L31" s="52">
        <v>3</v>
      </c>
      <c r="M31" s="117">
        <f t="shared" si="1"/>
        <v>30</v>
      </c>
      <c r="N31" s="52"/>
      <c r="O31" s="52">
        <v>30</v>
      </c>
      <c r="P31" s="52"/>
      <c r="Q31" s="60">
        <v>29489</v>
      </c>
      <c r="R31" s="60">
        <v>30094</v>
      </c>
      <c r="S31" s="61"/>
      <c r="T31" s="62"/>
    </row>
    <row r="32" spans="1:20" ht="24.75" customHeight="1">
      <c r="A32" s="50">
        <v>29</v>
      </c>
      <c r="B32" s="51" t="s">
        <v>286</v>
      </c>
      <c r="C32" s="51" t="str">
        <f t="shared" si="2"/>
        <v>연립</v>
      </c>
      <c r="D32" s="52" t="s">
        <v>206</v>
      </c>
      <c r="E32" s="52" t="s">
        <v>227</v>
      </c>
      <c r="F32" s="52" t="s">
        <v>287</v>
      </c>
      <c r="G32" s="52">
        <v>1338.5</v>
      </c>
      <c r="H32" s="52">
        <v>1244.46</v>
      </c>
      <c r="I32" s="52">
        <v>31.95</v>
      </c>
      <c r="J32" s="52">
        <v>92.97</v>
      </c>
      <c r="K32" s="52">
        <v>1</v>
      </c>
      <c r="L32" s="52">
        <v>3</v>
      </c>
      <c r="M32" s="117">
        <f t="shared" si="1"/>
        <v>21</v>
      </c>
      <c r="N32" s="52">
        <v>21</v>
      </c>
      <c r="O32" s="52"/>
      <c r="P32" s="52"/>
      <c r="Q32" s="74">
        <v>30019</v>
      </c>
      <c r="R32" s="74">
        <v>30203</v>
      </c>
      <c r="S32" s="61" t="s">
        <v>1704</v>
      </c>
      <c r="T32" s="62"/>
    </row>
    <row r="33" spans="1:20" ht="24.75" customHeight="1">
      <c r="A33" s="50">
        <v>30</v>
      </c>
      <c r="B33" s="51" t="s">
        <v>288</v>
      </c>
      <c r="C33" s="51" t="str">
        <f t="shared" si="2"/>
        <v>아파트</v>
      </c>
      <c r="D33" s="52" t="s">
        <v>206</v>
      </c>
      <c r="E33" s="52" t="s">
        <v>250</v>
      </c>
      <c r="F33" s="52" t="s">
        <v>289</v>
      </c>
      <c r="G33" s="52">
        <v>6994</v>
      </c>
      <c r="H33" s="52">
        <v>10749</v>
      </c>
      <c r="I33" s="59">
        <v>30.42</v>
      </c>
      <c r="J33" s="59">
        <v>152.11000000000001</v>
      </c>
      <c r="K33" s="52">
        <v>3</v>
      </c>
      <c r="L33" s="52">
        <v>5</v>
      </c>
      <c r="M33" s="117">
        <f t="shared" si="1"/>
        <v>120</v>
      </c>
      <c r="N33" s="52"/>
      <c r="O33" s="52">
        <v>100</v>
      </c>
      <c r="P33" s="52">
        <v>20</v>
      </c>
      <c r="Q33" s="56">
        <v>30053</v>
      </c>
      <c r="R33" s="56">
        <v>30243</v>
      </c>
      <c r="S33" s="57" t="s">
        <v>290</v>
      </c>
      <c r="T33" s="58"/>
    </row>
    <row r="34" spans="1:20" ht="24.95" customHeight="1">
      <c r="A34" s="50">
        <v>31</v>
      </c>
      <c r="B34" s="51" t="s">
        <v>1705</v>
      </c>
      <c r="C34" s="51" t="str">
        <f t="shared" si="2"/>
        <v>연립</v>
      </c>
      <c r="D34" s="52" t="s">
        <v>206</v>
      </c>
      <c r="E34" s="52" t="s">
        <v>250</v>
      </c>
      <c r="F34" s="52" t="s">
        <v>1706</v>
      </c>
      <c r="G34" s="52"/>
      <c r="H34" s="52">
        <v>2466.4899999999998</v>
      </c>
      <c r="I34" s="52"/>
      <c r="J34" s="52"/>
      <c r="K34" s="52">
        <v>1</v>
      </c>
      <c r="L34" s="52">
        <v>3</v>
      </c>
      <c r="M34" s="117">
        <v>29</v>
      </c>
      <c r="N34" s="52"/>
      <c r="O34" s="52">
        <v>29</v>
      </c>
      <c r="P34" s="52"/>
      <c r="Q34" s="60">
        <v>30086</v>
      </c>
      <c r="R34" s="60">
        <v>30270</v>
      </c>
      <c r="S34" s="61" t="s">
        <v>291</v>
      </c>
      <c r="T34" s="62"/>
    </row>
    <row r="35" spans="1:20" ht="24.95" customHeight="1">
      <c r="A35" s="50">
        <v>32</v>
      </c>
      <c r="B35" s="51" t="s">
        <v>292</v>
      </c>
      <c r="C35" s="51" t="str">
        <f t="shared" si="2"/>
        <v>아파트</v>
      </c>
      <c r="D35" s="52" t="s">
        <v>206</v>
      </c>
      <c r="E35" s="52" t="s">
        <v>293</v>
      </c>
      <c r="F35" s="52" t="s">
        <v>294</v>
      </c>
      <c r="G35" s="52">
        <v>47532</v>
      </c>
      <c r="H35" s="52">
        <v>39344.85</v>
      </c>
      <c r="I35" s="52"/>
      <c r="J35" s="52">
        <v>82.7</v>
      </c>
      <c r="K35" s="52">
        <v>20</v>
      </c>
      <c r="L35" s="52">
        <v>5</v>
      </c>
      <c r="M35" s="117">
        <f>SUM(N35:P35)</f>
        <v>710</v>
      </c>
      <c r="N35" s="52">
        <v>479</v>
      </c>
      <c r="O35" s="52">
        <v>231</v>
      </c>
      <c r="P35" s="52"/>
      <c r="Q35" s="56">
        <v>30041</v>
      </c>
      <c r="R35" s="56">
        <v>30296</v>
      </c>
      <c r="S35" s="57" t="s">
        <v>295</v>
      </c>
      <c r="T35" s="58"/>
    </row>
    <row r="36" spans="1:20" ht="24.95" customHeight="1">
      <c r="A36" s="50">
        <v>33</v>
      </c>
      <c r="B36" s="51" t="s">
        <v>300</v>
      </c>
      <c r="C36" s="51" t="str">
        <f t="shared" si="2"/>
        <v>연립</v>
      </c>
      <c r="D36" s="52" t="s">
        <v>206</v>
      </c>
      <c r="E36" s="52" t="s">
        <v>293</v>
      </c>
      <c r="F36" s="52" t="s">
        <v>301</v>
      </c>
      <c r="G36" s="52">
        <v>1550</v>
      </c>
      <c r="H36" s="52">
        <v>4840</v>
      </c>
      <c r="I36" s="52"/>
      <c r="J36" s="52">
        <v>170</v>
      </c>
      <c r="K36" s="52">
        <v>2</v>
      </c>
      <c r="L36" s="52">
        <v>3</v>
      </c>
      <c r="M36" s="117">
        <f>SUM(N36:P36)</f>
        <v>24</v>
      </c>
      <c r="N36" s="52">
        <v>24</v>
      </c>
      <c r="O36" s="52"/>
      <c r="P36" s="52"/>
      <c r="Q36" s="60" t="s">
        <v>1496</v>
      </c>
      <c r="R36" s="60">
        <v>30313</v>
      </c>
      <c r="S36" s="61"/>
      <c r="T36" s="62"/>
    </row>
    <row r="37" spans="1:20" s="36" customFormat="1" ht="24.95" customHeight="1">
      <c r="A37" s="50">
        <v>34</v>
      </c>
      <c r="B37" s="51" t="s">
        <v>296</v>
      </c>
      <c r="C37" s="51" t="str">
        <f t="shared" si="2"/>
        <v>연립</v>
      </c>
      <c r="D37" s="52" t="s">
        <v>209</v>
      </c>
      <c r="E37" s="52" t="s">
        <v>220</v>
      </c>
      <c r="F37" s="52" t="s">
        <v>297</v>
      </c>
      <c r="G37" s="52">
        <v>4735</v>
      </c>
      <c r="H37" s="52">
        <v>2369.1999999999998</v>
      </c>
      <c r="I37" s="52">
        <v>18.7</v>
      </c>
      <c r="J37" s="52">
        <v>50.03</v>
      </c>
      <c r="K37" s="52">
        <v>3</v>
      </c>
      <c r="L37" s="52">
        <v>3</v>
      </c>
      <c r="M37" s="117">
        <f>SUM(N37:P37)</f>
        <v>36</v>
      </c>
      <c r="N37" s="52">
        <v>36</v>
      </c>
      <c r="O37" s="52"/>
      <c r="P37" s="52"/>
      <c r="Q37" s="64">
        <v>30175</v>
      </c>
      <c r="R37" s="64">
        <v>30313</v>
      </c>
      <c r="S37" s="65" t="s">
        <v>298</v>
      </c>
      <c r="T37" s="66" t="s">
        <v>299</v>
      </c>
    </row>
    <row r="38" spans="1:20" ht="24.95" customHeight="1">
      <c r="A38" s="50">
        <v>35</v>
      </c>
      <c r="B38" s="51" t="s">
        <v>302</v>
      </c>
      <c r="C38" s="51" t="str">
        <f t="shared" si="2"/>
        <v>연립</v>
      </c>
      <c r="D38" s="52" t="s">
        <v>209</v>
      </c>
      <c r="E38" s="52" t="s">
        <v>303</v>
      </c>
      <c r="F38" s="52" t="s">
        <v>304</v>
      </c>
      <c r="G38" s="52">
        <v>5928</v>
      </c>
      <c r="H38" s="52">
        <v>5873.66</v>
      </c>
      <c r="I38" s="52">
        <v>33.590000000000003</v>
      </c>
      <c r="J38" s="52">
        <v>99.1</v>
      </c>
      <c r="K38" s="52">
        <v>4</v>
      </c>
      <c r="L38" s="52">
        <v>3</v>
      </c>
      <c r="M38" s="117">
        <f>SUM(N38:P38)</f>
        <v>86</v>
      </c>
      <c r="N38" s="52"/>
      <c r="O38" s="52">
        <v>86</v>
      </c>
      <c r="P38" s="52"/>
      <c r="Q38" s="64">
        <v>30089</v>
      </c>
      <c r="R38" s="64">
        <v>30315</v>
      </c>
      <c r="S38" s="65" t="s">
        <v>305</v>
      </c>
      <c r="T38" s="66" t="s">
        <v>306</v>
      </c>
    </row>
    <row r="39" spans="1:20" ht="24.95" customHeight="1">
      <c r="A39" s="50">
        <v>36</v>
      </c>
      <c r="B39" s="51" t="s">
        <v>307</v>
      </c>
      <c r="C39" s="51" t="str">
        <f t="shared" si="2"/>
        <v>연립</v>
      </c>
      <c r="D39" s="52" t="s">
        <v>206</v>
      </c>
      <c r="E39" s="52" t="s">
        <v>250</v>
      </c>
      <c r="F39" s="52" t="s">
        <v>308</v>
      </c>
      <c r="G39" s="52">
        <v>1551</v>
      </c>
      <c r="H39" s="52">
        <v>1539</v>
      </c>
      <c r="I39" s="52"/>
      <c r="J39" s="52"/>
      <c r="K39" s="52">
        <v>2</v>
      </c>
      <c r="L39" s="52">
        <v>3</v>
      </c>
      <c r="M39" s="117">
        <f>SUM(N39:P39)</f>
        <v>23</v>
      </c>
      <c r="N39" s="52"/>
      <c r="O39" s="52">
        <v>23</v>
      </c>
      <c r="P39" s="52"/>
      <c r="Q39" s="60">
        <v>30168</v>
      </c>
      <c r="R39" s="60">
        <v>30334</v>
      </c>
      <c r="S39" s="61" t="s">
        <v>277</v>
      </c>
      <c r="T39" s="62"/>
    </row>
    <row r="40" spans="1:20" ht="24.95" customHeight="1">
      <c r="A40" s="50">
        <v>37</v>
      </c>
      <c r="B40" s="51" t="s">
        <v>1707</v>
      </c>
      <c r="C40" s="51" t="str">
        <f t="shared" si="2"/>
        <v>연립</v>
      </c>
      <c r="D40" s="52" t="s">
        <v>206</v>
      </c>
      <c r="E40" s="52" t="s">
        <v>250</v>
      </c>
      <c r="F40" s="52" t="s">
        <v>1708</v>
      </c>
      <c r="G40" s="52"/>
      <c r="H40" s="52">
        <v>2023.11</v>
      </c>
      <c r="I40" s="52"/>
      <c r="J40" s="52"/>
      <c r="K40" s="52">
        <v>1</v>
      </c>
      <c r="L40" s="52">
        <v>3</v>
      </c>
      <c r="M40" s="117">
        <v>33</v>
      </c>
      <c r="N40" s="52">
        <v>18</v>
      </c>
      <c r="O40" s="52">
        <v>15</v>
      </c>
      <c r="P40" s="52"/>
      <c r="Q40" s="60">
        <v>30153</v>
      </c>
      <c r="R40" s="60">
        <v>30338</v>
      </c>
      <c r="S40" s="61" t="s">
        <v>291</v>
      </c>
      <c r="T40" s="62"/>
    </row>
    <row r="41" spans="1:20" ht="24.95" customHeight="1">
      <c r="A41" s="50">
        <v>38</v>
      </c>
      <c r="B41" s="51" t="s">
        <v>309</v>
      </c>
      <c r="C41" s="51" t="s">
        <v>223</v>
      </c>
      <c r="D41" s="52" t="s">
        <v>206</v>
      </c>
      <c r="E41" s="52" t="s">
        <v>310</v>
      </c>
      <c r="F41" s="52" t="s">
        <v>311</v>
      </c>
      <c r="G41" s="52">
        <v>1074</v>
      </c>
      <c r="H41" s="52">
        <v>1183</v>
      </c>
      <c r="I41" s="52"/>
      <c r="J41" s="52"/>
      <c r="K41" s="52">
        <v>2</v>
      </c>
      <c r="L41" s="52">
        <v>3</v>
      </c>
      <c r="M41" s="117">
        <f t="shared" ref="M41:M46" si="3">SUM(N41:P41)</f>
        <v>21</v>
      </c>
      <c r="N41" s="52">
        <v>21</v>
      </c>
      <c r="O41" s="52"/>
      <c r="P41" s="52"/>
      <c r="Q41" s="74">
        <v>30156</v>
      </c>
      <c r="R41" s="74">
        <v>30338</v>
      </c>
      <c r="S41" s="61"/>
      <c r="T41" s="62"/>
    </row>
    <row r="42" spans="1:20" ht="24.95" customHeight="1">
      <c r="A42" s="50">
        <v>39</v>
      </c>
      <c r="B42" s="51" t="s">
        <v>312</v>
      </c>
      <c r="C42" s="51" t="str">
        <f t="shared" ref="C42:C47" si="4">IF(L42&gt;=5,"아파트",IF(H42/K42&gt;660,"연립","다세대"))</f>
        <v>아파트</v>
      </c>
      <c r="D42" s="52" t="s">
        <v>206</v>
      </c>
      <c r="E42" s="52" t="s">
        <v>250</v>
      </c>
      <c r="F42" s="52" t="s">
        <v>313</v>
      </c>
      <c r="G42" s="52">
        <v>5543</v>
      </c>
      <c r="H42" s="52">
        <v>8828</v>
      </c>
      <c r="I42" s="59">
        <v>33.64</v>
      </c>
      <c r="J42" s="59">
        <v>159.26</v>
      </c>
      <c r="K42" s="52">
        <v>4</v>
      </c>
      <c r="L42" s="52">
        <v>5</v>
      </c>
      <c r="M42" s="117">
        <f t="shared" si="3"/>
        <v>110</v>
      </c>
      <c r="N42" s="52">
        <v>10</v>
      </c>
      <c r="O42" s="52">
        <v>100</v>
      </c>
      <c r="P42" s="52"/>
      <c r="Q42" s="56">
        <v>30127</v>
      </c>
      <c r="R42" s="56">
        <v>30342</v>
      </c>
      <c r="S42" s="57" t="s">
        <v>1709</v>
      </c>
      <c r="T42" s="58"/>
    </row>
    <row r="43" spans="1:20" ht="24.95" customHeight="1">
      <c r="A43" s="50">
        <v>40</v>
      </c>
      <c r="B43" s="51" t="s">
        <v>314</v>
      </c>
      <c r="C43" s="51" t="str">
        <f t="shared" si="4"/>
        <v>연립</v>
      </c>
      <c r="D43" s="52" t="s">
        <v>209</v>
      </c>
      <c r="E43" s="52" t="s">
        <v>315</v>
      </c>
      <c r="F43" s="52" t="s">
        <v>316</v>
      </c>
      <c r="G43" s="52">
        <v>3646</v>
      </c>
      <c r="H43" s="52">
        <v>1661.36</v>
      </c>
      <c r="I43" s="52">
        <v>13.57</v>
      </c>
      <c r="J43" s="52">
        <v>45.55</v>
      </c>
      <c r="K43" s="52">
        <v>1</v>
      </c>
      <c r="L43" s="52">
        <v>3</v>
      </c>
      <c r="M43" s="117">
        <f t="shared" si="3"/>
        <v>21</v>
      </c>
      <c r="N43" s="52">
        <v>21</v>
      </c>
      <c r="O43" s="52"/>
      <c r="P43" s="52"/>
      <c r="Q43" s="64">
        <v>30148</v>
      </c>
      <c r="R43" s="64">
        <v>30345</v>
      </c>
      <c r="S43" s="65"/>
      <c r="T43" s="66"/>
    </row>
    <row r="44" spans="1:20" ht="24.95" customHeight="1">
      <c r="A44" s="50">
        <v>41</v>
      </c>
      <c r="B44" s="51" t="s">
        <v>317</v>
      </c>
      <c r="C44" s="51" t="str">
        <f t="shared" si="4"/>
        <v>연립</v>
      </c>
      <c r="D44" s="52" t="s">
        <v>206</v>
      </c>
      <c r="E44" s="52" t="s">
        <v>250</v>
      </c>
      <c r="F44" s="52" t="s">
        <v>318</v>
      </c>
      <c r="G44" s="52">
        <v>1285</v>
      </c>
      <c r="H44" s="52">
        <v>1280</v>
      </c>
      <c r="I44" s="52"/>
      <c r="J44" s="52"/>
      <c r="K44" s="52">
        <v>1</v>
      </c>
      <c r="L44" s="52">
        <v>3</v>
      </c>
      <c r="M44" s="117">
        <f t="shared" si="3"/>
        <v>21</v>
      </c>
      <c r="N44" s="52">
        <v>21</v>
      </c>
      <c r="O44" s="52"/>
      <c r="P44" s="52"/>
      <c r="Q44" s="60">
        <v>30187</v>
      </c>
      <c r="R44" s="60">
        <v>30347</v>
      </c>
      <c r="S44" s="61"/>
      <c r="T44" s="62"/>
    </row>
    <row r="45" spans="1:20" ht="24.95" customHeight="1">
      <c r="A45" s="50">
        <v>42</v>
      </c>
      <c r="B45" s="51" t="s">
        <v>319</v>
      </c>
      <c r="C45" s="51" t="str">
        <f t="shared" si="4"/>
        <v>연립</v>
      </c>
      <c r="D45" s="52" t="s">
        <v>206</v>
      </c>
      <c r="E45" s="52" t="s">
        <v>224</v>
      </c>
      <c r="F45" s="52" t="s">
        <v>320</v>
      </c>
      <c r="G45" s="52">
        <v>2044</v>
      </c>
      <c r="H45" s="52">
        <v>2073</v>
      </c>
      <c r="I45" s="52"/>
      <c r="J45" s="52"/>
      <c r="K45" s="52">
        <v>2</v>
      </c>
      <c r="L45" s="52">
        <v>3</v>
      </c>
      <c r="M45" s="117">
        <f t="shared" si="3"/>
        <v>36</v>
      </c>
      <c r="N45" s="52">
        <v>36</v>
      </c>
      <c r="O45" s="52"/>
      <c r="P45" s="52"/>
      <c r="Q45" s="60">
        <v>30158</v>
      </c>
      <c r="R45" s="60">
        <v>30349</v>
      </c>
      <c r="S45" s="61"/>
      <c r="T45" s="62"/>
    </row>
    <row r="46" spans="1:20" ht="24.95" customHeight="1">
      <c r="A46" s="50">
        <v>43</v>
      </c>
      <c r="B46" s="51" t="s">
        <v>321</v>
      </c>
      <c r="C46" s="51" t="str">
        <f t="shared" si="4"/>
        <v>연립</v>
      </c>
      <c r="D46" s="52" t="s">
        <v>209</v>
      </c>
      <c r="E46" s="52" t="s">
        <v>220</v>
      </c>
      <c r="F46" s="52" t="s">
        <v>322</v>
      </c>
      <c r="G46" s="52">
        <v>3717.73</v>
      </c>
      <c r="H46" s="52">
        <v>3558.4</v>
      </c>
      <c r="I46" s="52">
        <v>31.46</v>
      </c>
      <c r="J46" s="52">
        <v>95.71</v>
      </c>
      <c r="K46" s="52">
        <v>3</v>
      </c>
      <c r="L46" s="52">
        <v>3</v>
      </c>
      <c r="M46" s="117">
        <f t="shared" si="3"/>
        <v>60</v>
      </c>
      <c r="N46" s="52">
        <v>60</v>
      </c>
      <c r="O46" s="52"/>
      <c r="P46" s="52"/>
      <c r="Q46" s="64">
        <v>30147</v>
      </c>
      <c r="R46" s="64">
        <v>30354</v>
      </c>
      <c r="S46" s="65" t="s">
        <v>323</v>
      </c>
      <c r="T46" s="66" t="s">
        <v>299</v>
      </c>
    </row>
    <row r="47" spans="1:20" ht="24.95" customHeight="1">
      <c r="A47" s="50">
        <v>44</v>
      </c>
      <c r="B47" s="41" t="s">
        <v>1710</v>
      </c>
      <c r="C47" s="51" t="str">
        <f t="shared" si="4"/>
        <v>아파트</v>
      </c>
      <c r="D47" s="52" t="s">
        <v>206</v>
      </c>
      <c r="E47" s="52" t="s">
        <v>250</v>
      </c>
      <c r="F47" s="52" t="s">
        <v>324</v>
      </c>
      <c r="G47" s="52"/>
      <c r="H47" s="52">
        <f>1058+1310+2010</f>
        <v>4378</v>
      </c>
      <c r="I47" s="52"/>
      <c r="J47" s="52"/>
      <c r="K47" s="52">
        <v>2</v>
      </c>
      <c r="L47" s="52">
        <v>5</v>
      </c>
      <c r="M47" s="118">
        <v>12</v>
      </c>
      <c r="N47" s="52"/>
      <c r="O47" s="52">
        <v>12</v>
      </c>
      <c r="P47" s="52"/>
      <c r="Q47" s="110">
        <v>30133</v>
      </c>
      <c r="R47" s="110">
        <v>30354</v>
      </c>
      <c r="S47" s="111" t="s">
        <v>325</v>
      </c>
      <c r="T47" s="112"/>
    </row>
    <row r="48" spans="1:20" ht="24.95" customHeight="1">
      <c r="A48" s="50">
        <v>45</v>
      </c>
      <c r="B48" s="51" t="s">
        <v>326</v>
      </c>
      <c r="C48" s="51" t="s">
        <v>223</v>
      </c>
      <c r="D48" s="52" t="s">
        <v>206</v>
      </c>
      <c r="E48" s="52" t="s">
        <v>327</v>
      </c>
      <c r="F48" s="52" t="s">
        <v>328</v>
      </c>
      <c r="G48" s="52">
        <v>8464</v>
      </c>
      <c r="H48" s="52">
        <v>1974</v>
      </c>
      <c r="I48" s="52"/>
      <c r="J48" s="52"/>
      <c r="K48" s="52">
        <v>2</v>
      </c>
      <c r="L48" s="52">
        <v>3</v>
      </c>
      <c r="M48" s="117">
        <v>33</v>
      </c>
      <c r="N48" s="52">
        <v>33</v>
      </c>
      <c r="O48" s="52"/>
      <c r="P48" s="52"/>
      <c r="Q48" s="56">
        <v>30147</v>
      </c>
      <c r="R48" s="56">
        <v>30356</v>
      </c>
      <c r="S48" s="57"/>
      <c r="T48" s="58"/>
    </row>
    <row r="49" spans="1:20" ht="24.95" customHeight="1">
      <c r="A49" s="50">
        <v>46</v>
      </c>
      <c r="B49" s="51" t="s">
        <v>334</v>
      </c>
      <c r="C49" s="51" t="s">
        <v>223</v>
      </c>
      <c r="D49" s="52" t="s">
        <v>209</v>
      </c>
      <c r="E49" s="52" t="s">
        <v>335</v>
      </c>
      <c r="F49" s="52" t="s">
        <v>336</v>
      </c>
      <c r="G49" s="52">
        <v>966.3</v>
      </c>
      <c r="H49" s="52">
        <v>1170.42</v>
      </c>
      <c r="I49" s="52">
        <v>40</v>
      </c>
      <c r="J49" s="52">
        <v>117.47</v>
      </c>
      <c r="K49" s="52">
        <v>3</v>
      </c>
      <c r="L49" s="52">
        <v>3</v>
      </c>
      <c r="M49" s="117">
        <f>SUM(N49:P49)</f>
        <v>39</v>
      </c>
      <c r="N49" s="52">
        <v>39</v>
      </c>
      <c r="O49" s="52"/>
      <c r="P49" s="52"/>
      <c r="Q49" s="72">
        <v>30158</v>
      </c>
      <c r="R49" s="72">
        <v>30357</v>
      </c>
      <c r="S49" s="73" t="s">
        <v>337</v>
      </c>
      <c r="T49" s="66" t="s">
        <v>306</v>
      </c>
    </row>
    <row r="50" spans="1:20" ht="24.95" customHeight="1">
      <c r="A50" s="50">
        <v>47</v>
      </c>
      <c r="B50" s="51" t="s">
        <v>1711</v>
      </c>
      <c r="C50" s="51" t="s">
        <v>1464</v>
      </c>
      <c r="D50" s="52" t="s">
        <v>1505</v>
      </c>
      <c r="E50" s="52" t="s">
        <v>1643</v>
      </c>
      <c r="F50" s="75" t="s">
        <v>1712</v>
      </c>
      <c r="G50" s="52"/>
      <c r="H50" s="52">
        <v>1498</v>
      </c>
      <c r="I50" s="52"/>
      <c r="J50" s="52"/>
      <c r="K50" s="52">
        <v>1</v>
      </c>
      <c r="L50" s="52">
        <v>5</v>
      </c>
      <c r="M50" s="117">
        <v>27</v>
      </c>
      <c r="N50" s="52">
        <v>27</v>
      </c>
      <c r="O50" s="52"/>
      <c r="P50" s="52"/>
      <c r="Q50" s="56">
        <v>30158</v>
      </c>
      <c r="R50" s="56">
        <v>30357</v>
      </c>
      <c r="S50" s="73"/>
      <c r="T50" s="66"/>
    </row>
    <row r="51" spans="1:20" ht="24.95" customHeight="1">
      <c r="A51" s="50">
        <v>48</v>
      </c>
      <c r="B51" s="51" t="s">
        <v>329</v>
      </c>
      <c r="C51" s="51" t="str">
        <f>IF(L51&gt;=5,"아파트",IF(H51/K51&gt;660,"연립","다세대"))</f>
        <v>연립</v>
      </c>
      <c r="D51" s="52" t="s">
        <v>209</v>
      </c>
      <c r="E51" s="52" t="s">
        <v>330</v>
      </c>
      <c r="F51" s="52" t="s">
        <v>331</v>
      </c>
      <c r="G51" s="52">
        <v>1111.57</v>
      </c>
      <c r="H51" s="52">
        <v>1330.83</v>
      </c>
      <c r="I51" s="52">
        <v>40.729999999999997</v>
      </c>
      <c r="J51" s="52">
        <v>119.53</v>
      </c>
      <c r="K51" s="52">
        <v>1</v>
      </c>
      <c r="L51" s="52">
        <v>3</v>
      </c>
      <c r="M51" s="117">
        <f t="shared" ref="M51:M69" si="5">SUM(N51:P51)</f>
        <v>21</v>
      </c>
      <c r="N51" s="52">
        <v>21</v>
      </c>
      <c r="O51" s="52"/>
      <c r="P51" s="52"/>
      <c r="Q51" s="64">
        <v>30169</v>
      </c>
      <c r="R51" s="64">
        <v>30357</v>
      </c>
      <c r="S51" s="65" t="s">
        <v>332</v>
      </c>
      <c r="T51" s="66" t="s">
        <v>333</v>
      </c>
    </row>
    <row r="52" spans="1:20" ht="24.95" customHeight="1">
      <c r="A52" s="50">
        <v>49</v>
      </c>
      <c r="B52" s="51" t="s">
        <v>338</v>
      </c>
      <c r="C52" s="51" t="str">
        <f>IF(L52&gt;=5,"아파트",IF(H52/K52&gt;660,"연립","다세대"))</f>
        <v>연립</v>
      </c>
      <c r="D52" s="52" t="s">
        <v>206</v>
      </c>
      <c r="E52" s="52" t="s">
        <v>270</v>
      </c>
      <c r="F52" s="52" t="s">
        <v>339</v>
      </c>
      <c r="G52" s="52">
        <v>1426</v>
      </c>
      <c r="H52" s="52">
        <v>1938</v>
      </c>
      <c r="I52" s="52"/>
      <c r="J52" s="52"/>
      <c r="K52" s="52">
        <v>1</v>
      </c>
      <c r="L52" s="52">
        <v>3</v>
      </c>
      <c r="M52" s="117">
        <f t="shared" si="5"/>
        <v>24</v>
      </c>
      <c r="N52" s="52">
        <v>24</v>
      </c>
      <c r="O52" s="52"/>
      <c r="P52" s="52"/>
      <c r="Q52" s="60">
        <v>30158</v>
      </c>
      <c r="R52" s="60">
        <v>30365</v>
      </c>
      <c r="S52" s="61"/>
      <c r="T52" s="62"/>
    </row>
    <row r="53" spans="1:20" ht="24.95" customHeight="1">
      <c r="A53" s="50">
        <v>50</v>
      </c>
      <c r="B53" s="51" t="s">
        <v>340</v>
      </c>
      <c r="C53" s="51" t="s">
        <v>223</v>
      </c>
      <c r="D53" s="52" t="s">
        <v>206</v>
      </c>
      <c r="E53" s="52" t="s">
        <v>224</v>
      </c>
      <c r="F53" s="52" t="s">
        <v>341</v>
      </c>
      <c r="G53" s="52">
        <v>1226</v>
      </c>
      <c r="H53" s="52">
        <v>1178</v>
      </c>
      <c r="I53" s="52"/>
      <c r="J53" s="52"/>
      <c r="K53" s="52">
        <v>2</v>
      </c>
      <c r="L53" s="52">
        <v>3</v>
      </c>
      <c r="M53" s="117">
        <f t="shared" si="5"/>
        <v>21</v>
      </c>
      <c r="N53" s="52">
        <v>21</v>
      </c>
      <c r="O53" s="52"/>
      <c r="P53" s="52"/>
      <c r="Q53" s="74">
        <v>30190</v>
      </c>
      <c r="R53" s="74">
        <v>30413</v>
      </c>
      <c r="S53" s="61"/>
      <c r="T53" s="62"/>
    </row>
    <row r="54" spans="1:20" ht="24.95" customHeight="1">
      <c r="A54" s="50">
        <v>51</v>
      </c>
      <c r="B54" s="51" t="s">
        <v>342</v>
      </c>
      <c r="C54" s="51" t="str">
        <f t="shared" ref="C54:C79" si="6">IF(L54&gt;=5,"아파트",IF(H54/K54&gt;660,"연립","다세대"))</f>
        <v>연립</v>
      </c>
      <c r="D54" s="52" t="s">
        <v>206</v>
      </c>
      <c r="E54" s="52" t="s">
        <v>216</v>
      </c>
      <c r="F54" s="52" t="s">
        <v>343</v>
      </c>
      <c r="G54" s="52">
        <v>1217</v>
      </c>
      <c r="H54" s="52">
        <v>2407</v>
      </c>
      <c r="I54" s="52"/>
      <c r="J54" s="52"/>
      <c r="K54" s="52">
        <v>1</v>
      </c>
      <c r="L54" s="52">
        <v>3</v>
      </c>
      <c r="M54" s="117">
        <f t="shared" si="5"/>
        <v>30</v>
      </c>
      <c r="N54" s="52"/>
      <c r="O54" s="52">
        <v>30</v>
      </c>
      <c r="P54" s="52"/>
      <c r="Q54" s="60">
        <v>30256</v>
      </c>
      <c r="R54" s="60">
        <v>30433</v>
      </c>
      <c r="S54" s="61" t="s">
        <v>344</v>
      </c>
      <c r="T54" s="62"/>
    </row>
    <row r="55" spans="1:20" ht="24.95" customHeight="1">
      <c r="A55" s="50">
        <v>52</v>
      </c>
      <c r="B55" s="51" t="s">
        <v>345</v>
      </c>
      <c r="C55" s="51" t="str">
        <f t="shared" si="6"/>
        <v>연립</v>
      </c>
      <c r="D55" s="52" t="s">
        <v>209</v>
      </c>
      <c r="E55" s="52" t="s">
        <v>220</v>
      </c>
      <c r="F55" s="52" t="s">
        <v>346</v>
      </c>
      <c r="G55" s="52">
        <v>2580</v>
      </c>
      <c r="H55" s="52">
        <v>2705.2</v>
      </c>
      <c r="I55" s="52"/>
      <c r="J55" s="52"/>
      <c r="K55" s="52">
        <v>2</v>
      </c>
      <c r="L55" s="52">
        <v>3</v>
      </c>
      <c r="M55" s="117">
        <f t="shared" si="5"/>
        <v>42</v>
      </c>
      <c r="N55" s="52">
        <v>42</v>
      </c>
      <c r="O55" s="52"/>
      <c r="P55" s="52"/>
      <c r="Q55" s="64">
        <v>30169</v>
      </c>
      <c r="R55" s="64">
        <v>30438</v>
      </c>
      <c r="S55" s="65" t="s">
        <v>347</v>
      </c>
      <c r="T55" s="66" t="s">
        <v>306</v>
      </c>
    </row>
    <row r="56" spans="1:20" ht="24.95" customHeight="1">
      <c r="A56" s="50">
        <v>53</v>
      </c>
      <c r="B56" s="51" t="s">
        <v>349</v>
      </c>
      <c r="C56" s="51" t="str">
        <f t="shared" si="6"/>
        <v>아파트</v>
      </c>
      <c r="D56" s="52" t="s">
        <v>209</v>
      </c>
      <c r="E56" s="52" t="s">
        <v>330</v>
      </c>
      <c r="F56" s="52" t="s">
        <v>350</v>
      </c>
      <c r="G56" s="52">
        <v>6894</v>
      </c>
      <c r="H56" s="52">
        <v>7458</v>
      </c>
      <c r="I56" s="52">
        <v>29</v>
      </c>
      <c r="J56" s="52">
        <v>137</v>
      </c>
      <c r="K56" s="52">
        <v>2</v>
      </c>
      <c r="L56" s="52">
        <v>5</v>
      </c>
      <c r="M56" s="117">
        <f t="shared" si="5"/>
        <v>200</v>
      </c>
      <c r="N56" s="52">
        <v>200</v>
      </c>
      <c r="O56" s="52"/>
      <c r="P56" s="52"/>
      <c r="Q56" s="53">
        <v>30280</v>
      </c>
      <c r="R56" s="53">
        <v>30492</v>
      </c>
      <c r="S56" s="54" t="s">
        <v>351</v>
      </c>
      <c r="T56" s="55" t="s">
        <v>299</v>
      </c>
    </row>
    <row r="57" spans="1:20" ht="24.95" customHeight="1">
      <c r="A57" s="50">
        <v>54</v>
      </c>
      <c r="B57" s="51" t="s">
        <v>352</v>
      </c>
      <c r="C57" s="51" t="str">
        <f t="shared" si="6"/>
        <v>연립</v>
      </c>
      <c r="D57" s="52" t="s">
        <v>209</v>
      </c>
      <c r="E57" s="52" t="s">
        <v>1622</v>
      </c>
      <c r="F57" s="52" t="s">
        <v>353</v>
      </c>
      <c r="G57" s="52">
        <v>1921.28</v>
      </c>
      <c r="H57" s="52">
        <v>1718.61</v>
      </c>
      <c r="I57" s="52"/>
      <c r="J57" s="52"/>
      <c r="K57" s="52">
        <v>2</v>
      </c>
      <c r="L57" s="52">
        <v>3</v>
      </c>
      <c r="M57" s="117">
        <f t="shared" si="5"/>
        <v>27</v>
      </c>
      <c r="N57" s="52">
        <v>27</v>
      </c>
      <c r="O57" s="52"/>
      <c r="P57" s="52"/>
      <c r="Q57" s="64">
        <v>30169</v>
      </c>
      <c r="R57" s="64">
        <v>30497</v>
      </c>
      <c r="S57" s="65" t="s">
        <v>354</v>
      </c>
      <c r="T57" s="66" t="s">
        <v>355</v>
      </c>
    </row>
    <row r="58" spans="1:20" ht="24.95" customHeight="1">
      <c r="A58" s="50">
        <v>55</v>
      </c>
      <c r="B58" s="51" t="s">
        <v>356</v>
      </c>
      <c r="C58" s="51" t="str">
        <f t="shared" si="6"/>
        <v>아파트</v>
      </c>
      <c r="D58" s="52" t="s">
        <v>206</v>
      </c>
      <c r="E58" s="52" t="s">
        <v>250</v>
      </c>
      <c r="F58" s="52" t="s">
        <v>357</v>
      </c>
      <c r="G58" s="52">
        <v>3615</v>
      </c>
      <c r="H58" s="52">
        <v>5580</v>
      </c>
      <c r="I58" s="59">
        <v>34.71</v>
      </c>
      <c r="J58" s="59">
        <v>166.13</v>
      </c>
      <c r="K58" s="52">
        <v>1</v>
      </c>
      <c r="L58" s="52">
        <v>5</v>
      </c>
      <c r="M58" s="117">
        <f t="shared" si="5"/>
        <v>60</v>
      </c>
      <c r="N58" s="52"/>
      <c r="O58" s="52">
        <v>40</v>
      </c>
      <c r="P58" s="52">
        <v>20</v>
      </c>
      <c r="Q58" s="56">
        <v>30372</v>
      </c>
      <c r="R58" s="56">
        <v>30559</v>
      </c>
      <c r="S58" s="57" t="s">
        <v>290</v>
      </c>
      <c r="T58" s="58"/>
    </row>
    <row r="59" spans="1:20" ht="24.95" customHeight="1">
      <c r="A59" s="50">
        <v>56</v>
      </c>
      <c r="B59" s="51" t="s">
        <v>358</v>
      </c>
      <c r="C59" s="51" t="str">
        <f t="shared" si="6"/>
        <v>연립</v>
      </c>
      <c r="D59" s="52" t="s">
        <v>206</v>
      </c>
      <c r="E59" s="52" t="s">
        <v>258</v>
      </c>
      <c r="F59" s="52" t="s">
        <v>359</v>
      </c>
      <c r="G59" s="52">
        <v>2556</v>
      </c>
      <c r="H59" s="52">
        <v>2271</v>
      </c>
      <c r="I59" s="52"/>
      <c r="J59" s="52"/>
      <c r="K59" s="52">
        <v>1</v>
      </c>
      <c r="L59" s="52">
        <v>3</v>
      </c>
      <c r="M59" s="117">
        <f t="shared" si="5"/>
        <v>24</v>
      </c>
      <c r="N59" s="52"/>
      <c r="O59" s="52">
        <v>18</v>
      </c>
      <c r="P59" s="52">
        <v>6</v>
      </c>
      <c r="Q59" s="60">
        <v>30277</v>
      </c>
      <c r="R59" s="60">
        <v>30562</v>
      </c>
      <c r="S59" s="61"/>
      <c r="T59" s="62"/>
    </row>
    <row r="60" spans="1:20" ht="24.95" customHeight="1">
      <c r="A60" s="50">
        <v>57</v>
      </c>
      <c r="B60" s="51" t="s">
        <v>360</v>
      </c>
      <c r="C60" s="51" t="str">
        <f t="shared" si="6"/>
        <v>연립</v>
      </c>
      <c r="D60" s="52" t="s">
        <v>209</v>
      </c>
      <c r="E60" s="52" t="s">
        <v>330</v>
      </c>
      <c r="F60" s="52" t="s">
        <v>361</v>
      </c>
      <c r="G60" s="52">
        <v>4560.82</v>
      </c>
      <c r="H60" s="52">
        <v>4714.83</v>
      </c>
      <c r="I60" s="52">
        <v>34.19</v>
      </c>
      <c r="J60" s="52">
        <v>103.37</v>
      </c>
      <c r="K60" s="52">
        <v>4</v>
      </c>
      <c r="L60" s="52">
        <v>3</v>
      </c>
      <c r="M60" s="117">
        <f t="shared" si="5"/>
        <v>69</v>
      </c>
      <c r="N60" s="52">
        <v>69</v>
      </c>
      <c r="O60" s="52"/>
      <c r="P60" s="52"/>
      <c r="Q60" s="64">
        <v>30190</v>
      </c>
      <c r="R60" s="64">
        <v>30581</v>
      </c>
      <c r="S60" s="65" t="s">
        <v>362</v>
      </c>
      <c r="T60" s="66" t="s">
        <v>306</v>
      </c>
    </row>
    <row r="61" spans="1:20" ht="24.95" customHeight="1">
      <c r="A61" s="50">
        <v>58</v>
      </c>
      <c r="B61" s="51" t="s">
        <v>363</v>
      </c>
      <c r="C61" s="51" t="str">
        <f t="shared" si="6"/>
        <v>연립</v>
      </c>
      <c r="D61" s="52" t="s">
        <v>209</v>
      </c>
      <c r="E61" s="52" t="s">
        <v>364</v>
      </c>
      <c r="F61" s="52" t="s">
        <v>365</v>
      </c>
      <c r="G61" s="52">
        <v>3680</v>
      </c>
      <c r="H61" s="52">
        <v>4612.83</v>
      </c>
      <c r="I61" s="52">
        <v>41.44</v>
      </c>
      <c r="J61" s="52">
        <v>122.91</v>
      </c>
      <c r="K61" s="52">
        <v>3</v>
      </c>
      <c r="L61" s="52">
        <v>3</v>
      </c>
      <c r="M61" s="117">
        <f t="shared" si="5"/>
        <v>54</v>
      </c>
      <c r="N61" s="52"/>
      <c r="O61" s="52">
        <v>54</v>
      </c>
      <c r="P61" s="52"/>
      <c r="Q61" s="64">
        <v>30372</v>
      </c>
      <c r="R61" s="64">
        <v>30601</v>
      </c>
      <c r="S61" s="65" t="s">
        <v>305</v>
      </c>
      <c r="T61" s="66" t="s">
        <v>305</v>
      </c>
    </row>
    <row r="62" spans="1:20" ht="24.95" customHeight="1">
      <c r="A62" s="50">
        <v>59</v>
      </c>
      <c r="B62" s="51" t="s">
        <v>366</v>
      </c>
      <c r="C62" s="51" t="str">
        <f t="shared" si="6"/>
        <v>아파트</v>
      </c>
      <c r="D62" s="52" t="s">
        <v>209</v>
      </c>
      <c r="E62" s="52" t="s">
        <v>364</v>
      </c>
      <c r="F62" s="52" t="s">
        <v>367</v>
      </c>
      <c r="G62" s="52">
        <v>3671</v>
      </c>
      <c r="H62" s="52">
        <v>15561.58</v>
      </c>
      <c r="I62" s="52">
        <v>28.61</v>
      </c>
      <c r="J62" s="52">
        <v>133.62</v>
      </c>
      <c r="K62" s="52">
        <v>2</v>
      </c>
      <c r="L62" s="52">
        <v>5</v>
      </c>
      <c r="M62" s="117">
        <f t="shared" si="5"/>
        <v>55</v>
      </c>
      <c r="N62" s="52"/>
      <c r="O62" s="52">
        <v>55</v>
      </c>
      <c r="P62" s="52"/>
      <c r="Q62" s="53">
        <v>30391</v>
      </c>
      <c r="R62" s="53">
        <v>30612</v>
      </c>
      <c r="S62" s="54" t="s">
        <v>239</v>
      </c>
      <c r="T62" s="55" t="s">
        <v>239</v>
      </c>
    </row>
    <row r="63" spans="1:20" ht="24.95" customHeight="1">
      <c r="A63" s="50">
        <v>60</v>
      </c>
      <c r="B63" s="51" t="s">
        <v>368</v>
      </c>
      <c r="C63" s="51" t="str">
        <f t="shared" si="6"/>
        <v>아파트</v>
      </c>
      <c r="D63" s="52" t="s">
        <v>206</v>
      </c>
      <c r="E63" s="52" t="s">
        <v>293</v>
      </c>
      <c r="F63" s="52" t="s">
        <v>369</v>
      </c>
      <c r="G63" s="52">
        <v>34506</v>
      </c>
      <c r="H63" s="52">
        <v>31133.26</v>
      </c>
      <c r="I63" s="52"/>
      <c r="J63" s="52">
        <v>90.2</v>
      </c>
      <c r="K63" s="52">
        <v>15</v>
      </c>
      <c r="L63" s="52">
        <v>5</v>
      </c>
      <c r="M63" s="117">
        <f t="shared" si="5"/>
        <v>530</v>
      </c>
      <c r="N63" s="52">
        <v>292</v>
      </c>
      <c r="O63" s="52">
        <v>238</v>
      </c>
      <c r="P63" s="52"/>
      <c r="Q63" s="56">
        <v>30264</v>
      </c>
      <c r="R63" s="56">
        <v>30633</v>
      </c>
      <c r="S63" s="57" t="s">
        <v>295</v>
      </c>
      <c r="T63" s="58"/>
    </row>
    <row r="64" spans="1:20" ht="24.95" customHeight="1">
      <c r="A64" s="50">
        <v>61</v>
      </c>
      <c r="B64" s="51" t="s">
        <v>370</v>
      </c>
      <c r="C64" s="51" t="str">
        <f t="shared" si="6"/>
        <v>연립</v>
      </c>
      <c r="D64" s="52" t="s">
        <v>206</v>
      </c>
      <c r="E64" s="52" t="s">
        <v>258</v>
      </c>
      <c r="F64" s="52" t="s">
        <v>371</v>
      </c>
      <c r="G64" s="52">
        <v>1308</v>
      </c>
      <c r="H64" s="52">
        <v>1543</v>
      </c>
      <c r="I64" s="52"/>
      <c r="J64" s="52"/>
      <c r="K64" s="52">
        <v>1</v>
      </c>
      <c r="L64" s="52">
        <v>3</v>
      </c>
      <c r="M64" s="117">
        <f t="shared" si="5"/>
        <v>24</v>
      </c>
      <c r="N64" s="52">
        <v>24</v>
      </c>
      <c r="O64" s="52"/>
      <c r="P64" s="52"/>
      <c r="Q64" s="60">
        <v>30153</v>
      </c>
      <c r="R64" s="60">
        <v>30646</v>
      </c>
      <c r="S64" s="61"/>
      <c r="T64" s="62"/>
    </row>
    <row r="65" spans="1:20" ht="24.95" customHeight="1">
      <c r="A65" s="50">
        <v>62</v>
      </c>
      <c r="B65" s="51" t="s">
        <v>372</v>
      </c>
      <c r="C65" s="51" t="str">
        <f t="shared" si="6"/>
        <v>연립</v>
      </c>
      <c r="D65" s="52" t="s">
        <v>209</v>
      </c>
      <c r="E65" s="52" t="s">
        <v>364</v>
      </c>
      <c r="F65" s="52" t="s">
        <v>373</v>
      </c>
      <c r="G65" s="52">
        <v>2718</v>
      </c>
      <c r="H65" s="52">
        <v>2750.07</v>
      </c>
      <c r="I65" s="52"/>
      <c r="J65" s="52"/>
      <c r="K65" s="52">
        <v>1</v>
      </c>
      <c r="L65" s="52">
        <v>3</v>
      </c>
      <c r="M65" s="117">
        <f t="shared" si="5"/>
        <v>32</v>
      </c>
      <c r="N65" s="52"/>
      <c r="O65" s="52">
        <v>32</v>
      </c>
      <c r="P65" s="52"/>
      <c r="Q65" s="64">
        <v>30519</v>
      </c>
      <c r="R65" s="64">
        <v>30653</v>
      </c>
      <c r="S65" s="65" t="s">
        <v>374</v>
      </c>
      <c r="T65" s="66" t="s">
        <v>299</v>
      </c>
    </row>
    <row r="66" spans="1:20" ht="24.95" customHeight="1">
      <c r="A66" s="50">
        <v>63</v>
      </c>
      <c r="B66" s="51" t="s">
        <v>375</v>
      </c>
      <c r="C66" s="51" t="str">
        <f t="shared" si="6"/>
        <v>아파트</v>
      </c>
      <c r="D66" s="52" t="s">
        <v>206</v>
      </c>
      <c r="E66" s="52" t="s">
        <v>310</v>
      </c>
      <c r="F66" s="52" t="s">
        <v>376</v>
      </c>
      <c r="G66" s="52">
        <v>3515</v>
      </c>
      <c r="H66" s="52">
        <v>2960</v>
      </c>
      <c r="I66" s="52"/>
      <c r="J66" s="52"/>
      <c r="K66" s="52">
        <v>3</v>
      </c>
      <c r="L66" s="52">
        <v>5</v>
      </c>
      <c r="M66" s="117">
        <f t="shared" si="5"/>
        <v>45</v>
      </c>
      <c r="N66" s="52"/>
      <c r="O66" s="52">
        <v>45</v>
      </c>
      <c r="P66" s="52"/>
      <c r="Q66" s="56">
        <v>30228</v>
      </c>
      <c r="R66" s="56">
        <v>30655</v>
      </c>
      <c r="S66" s="57" t="s">
        <v>377</v>
      </c>
      <c r="T66" s="58"/>
    </row>
    <row r="67" spans="1:20" ht="24.95" customHeight="1">
      <c r="A67" s="50">
        <v>64</v>
      </c>
      <c r="B67" s="51" t="s">
        <v>378</v>
      </c>
      <c r="C67" s="51" t="str">
        <f t="shared" si="6"/>
        <v>아파트</v>
      </c>
      <c r="D67" s="52" t="s">
        <v>206</v>
      </c>
      <c r="E67" s="52" t="s">
        <v>213</v>
      </c>
      <c r="F67" s="52" t="s">
        <v>379</v>
      </c>
      <c r="G67" s="52">
        <v>4859</v>
      </c>
      <c r="H67" s="52">
        <v>6971</v>
      </c>
      <c r="I67" s="59">
        <v>33.61</v>
      </c>
      <c r="J67" s="59">
        <v>150.9</v>
      </c>
      <c r="K67" s="52">
        <v>2</v>
      </c>
      <c r="L67" s="52">
        <v>5</v>
      </c>
      <c r="M67" s="117">
        <f t="shared" si="5"/>
        <v>65</v>
      </c>
      <c r="N67" s="52"/>
      <c r="O67" s="52">
        <v>35</v>
      </c>
      <c r="P67" s="52">
        <v>30</v>
      </c>
      <c r="Q67" s="56">
        <v>30471</v>
      </c>
      <c r="R67" s="56">
        <v>30656</v>
      </c>
      <c r="S67" s="57" t="s">
        <v>380</v>
      </c>
      <c r="T67" s="58"/>
    </row>
    <row r="68" spans="1:20" ht="24.95" customHeight="1">
      <c r="A68" s="50">
        <v>65</v>
      </c>
      <c r="B68" s="51" t="s">
        <v>381</v>
      </c>
      <c r="C68" s="51" t="str">
        <f t="shared" si="6"/>
        <v>연립</v>
      </c>
      <c r="D68" s="52" t="s">
        <v>209</v>
      </c>
      <c r="E68" s="52" t="s">
        <v>220</v>
      </c>
      <c r="F68" s="52" t="s">
        <v>382</v>
      </c>
      <c r="G68" s="52">
        <v>1628</v>
      </c>
      <c r="H68" s="52">
        <v>1580</v>
      </c>
      <c r="I68" s="52">
        <v>32</v>
      </c>
      <c r="J68" s="52">
        <v>97</v>
      </c>
      <c r="K68" s="52">
        <v>2</v>
      </c>
      <c r="L68" s="52">
        <v>3</v>
      </c>
      <c r="M68" s="117">
        <f t="shared" si="5"/>
        <v>24</v>
      </c>
      <c r="N68" s="52">
        <v>24</v>
      </c>
      <c r="O68" s="52"/>
      <c r="P68" s="52"/>
      <c r="Q68" s="64">
        <v>29817</v>
      </c>
      <c r="R68" s="64">
        <v>30658</v>
      </c>
      <c r="S68" s="65" t="s">
        <v>383</v>
      </c>
      <c r="T68" s="66" t="s">
        <v>383</v>
      </c>
    </row>
    <row r="69" spans="1:20" ht="24.95" customHeight="1">
      <c r="A69" s="50">
        <v>66</v>
      </c>
      <c r="B69" s="51" t="s">
        <v>384</v>
      </c>
      <c r="C69" s="51" t="str">
        <f t="shared" si="6"/>
        <v>아파트</v>
      </c>
      <c r="D69" s="52" t="s">
        <v>206</v>
      </c>
      <c r="E69" s="52" t="s">
        <v>224</v>
      </c>
      <c r="F69" s="52" t="s">
        <v>385</v>
      </c>
      <c r="G69" s="52">
        <v>2801</v>
      </c>
      <c r="H69" s="52">
        <v>4505</v>
      </c>
      <c r="I69" s="52">
        <v>38</v>
      </c>
      <c r="J69" s="52">
        <v>165</v>
      </c>
      <c r="K69" s="52">
        <v>2</v>
      </c>
      <c r="L69" s="52">
        <v>5</v>
      </c>
      <c r="M69" s="117">
        <f t="shared" si="5"/>
        <v>50</v>
      </c>
      <c r="N69" s="52"/>
      <c r="O69" s="52">
        <v>50</v>
      </c>
      <c r="P69" s="52"/>
      <c r="Q69" s="56">
        <v>30501</v>
      </c>
      <c r="R69" s="56">
        <v>30669</v>
      </c>
      <c r="S69" s="57" t="s">
        <v>380</v>
      </c>
      <c r="T69" s="58"/>
    </row>
    <row r="70" spans="1:20" ht="24.95" customHeight="1">
      <c r="A70" s="50">
        <v>67</v>
      </c>
      <c r="B70" s="41" t="s">
        <v>1713</v>
      </c>
      <c r="C70" s="51" t="str">
        <f t="shared" si="6"/>
        <v>아파트</v>
      </c>
      <c r="D70" s="52" t="s">
        <v>206</v>
      </c>
      <c r="E70" s="52" t="s">
        <v>250</v>
      </c>
      <c r="F70" s="52" t="s">
        <v>1714</v>
      </c>
      <c r="G70" s="52"/>
      <c r="H70" s="52">
        <v>2010.24</v>
      </c>
      <c r="I70" s="52"/>
      <c r="J70" s="52"/>
      <c r="K70" s="52">
        <v>1</v>
      </c>
      <c r="L70" s="52">
        <v>5</v>
      </c>
      <c r="M70" s="117">
        <v>20</v>
      </c>
      <c r="N70" s="52"/>
      <c r="O70" s="52">
        <v>20</v>
      </c>
      <c r="P70" s="52"/>
      <c r="Q70" s="56">
        <v>30540</v>
      </c>
      <c r="R70" s="56">
        <v>30670</v>
      </c>
      <c r="S70" s="57" t="s">
        <v>325</v>
      </c>
      <c r="T70" s="58"/>
    </row>
    <row r="71" spans="1:20" ht="24.95" customHeight="1">
      <c r="A71" s="50">
        <v>68</v>
      </c>
      <c r="B71" s="51" t="s">
        <v>386</v>
      </c>
      <c r="C71" s="51" t="str">
        <f t="shared" si="6"/>
        <v>연립</v>
      </c>
      <c r="D71" s="52" t="s">
        <v>206</v>
      </c>
      <c r="E71" s="52" t="s">
        <v>216</v>
      </c>
      <c r="F71" s="52" t="s">
        <v>387</v>
      </c>
      <c r="G71" s="52">
        <v>2084</v>
      </c>
      <c r="H71" s="52">
        <v>3814</v>
      </c>
      <c r="I71" s="59">
        <v>34.07</v>
      </c>
      <c r="J71" s="52">
        <v>154</v>
      </c>
      <c r="K71" s="52">
        <v>1</v>
      </c>
      <c r="L71" s="52">
        <v>3</v>
      </c>
      <c r="M71" s="117">
        <f t="shared" ref="M71:M79" si="7">SUM(N71:P71)</f>
        <v>36</v>
      </c>
      <c r="N71" s="52"/>
      <c r="O71" s="52">
        <v>36</v>
      </c>
      <c r="P71" s="52"/>
      <c r="Q71" s="60">
        <v>30471</v>
      </c>
      <c r="R71" s="60">
        <v>30671</v>
      </c>
      <c r="S71" s="61" t="s">
        <v>388</v>
      </c>
      <c r="T71" s="62"/>
    </row>
    <row r="72" spans="1:20" ht="24.95" customHeight="1">
      <c r="A72" s="50">
        <v>69</v>
      </c>
      <c r="B72" s="51" t="s">
        <v>389</v>
      </c>
      <c r="C72" s="51" t="str">
        <f t="shared" si="6"/>
        <v>연립</v>
      </c>
      <c r="D72" s="52" t="s">
        <v>206</v>
      </c>
      <c r="E72" s="52" t="s">
        <v>1695</v>
      </c>
      <c r="F72" s="52" t="s">
        <v>390</v>
      </c>
      <c r="G72" s="52">
        <v>1533</v>
      </c>
      <c r="H72" s="52">
        <v>3191</v>
      </c>
      <c r="I72" s="52"/>
      <c r="J72" s="52"/>
      <c r="K72" s="52">
        <v>2</v>
      </c>
      <c r="L72" s="52">
        <v>3</v>
      </c>
      <c r="M72" s="117">
        <f t="shared" si="7"/>
        <v>27</v>
      </c>
      <c r="N72" s="52"/>
      <c r="O72" s="52">
        <v>27</v>
      </c>
      <c r="P72" s="52"/>
      <c r="Q72" s="60">
        <v>30478</v>
      </c>
      <c r="R72" s="60">
        <v>30672</v>
      </c>
      <c r="S72" s="61" t="s">
        <v>391</v>
      </c>
      <c r="T72" s="62"/>
    </row>
    <row r="73" spans="1:20" ht="24.95" customHeight="1">
      <c r="A73" s="50">
        <v>70</v>
      </c>
      <c r="B73" s="51" t="s">
        <v>392</v>
      </c>
      <c r="C73" s="51" t="str">
        <f t="shared" si="6"/>
        <v>연립</v>
      </c>
      <c r="D73" s="52" t="s">
        <v>209</v>
      </c>
      <c r="E73" s="52" t="s">
        <v>393</v>
      </c>
      <c r="F73" s="52" t="s">
        <v>394</v>
      </c>
      <c r="G73" s="52">
        <v>2830</v>
      </c>
      <c r="H73" s="52">
        <v>2711</v>
      </c>
      <c r="I73" s="52">
        <v>34.5</v>
      </c>
      <c r="J73" s="52">
        <v>95.8</v>
      </c>
      <c r="K73" s="52">
        <v>3</v>
      </c>
      <c r="L73" s="52">
        <v>3</v>
      </c>
      <c r="M73" s="117">
        <f t="shared" si="7"/>
        <v>36</v>
      </c>
      <c r="N73" s="52"/>
      <c r="O73" s="52">
        <v>36</v>
      </c>
      <c r="P73" s="52"/>
      <c r="Q73" s="64">
        <v>30483</v>
      </c>
      <c r="R73" s="64">
        <v>30673</v>
      </c>
      <c r="S73" s="65" t="s">
        <v>395</v>
      </c>
      <c r="T73" s="66" t="s">
        <v>395</v>
      </c>
    </row>
    <row r="74" spans="1:20" ht="24.95" customHeight="1">
      <c r="A74" s="50">
        <v>71</v>
      </c>
      <c r="B74" s="51" t="s">
        <v>398</v>
      </c>
      <c r="C74" s="51" t="str">
        <f t="shared" si="6"/>
        <v>아파트</v>
      </c>
      <c r="D74" s="52" t="s">
        <v>206</v>
      </c>
      <c r="E74" s="52" t="s">
        <v>216</v>
      </c>
      <c r="F74" s="52" t="s">
        <v>399</v>
      </c>
      <c r="G74" s="52">
        <v>5362</v>
      </c>
      <c r="H74" s="52">
        <v>8633</v>
      </c>
      <c r="I74" s="59">
        <v>27.39</v>
      </c>
      <c r="J74" s="59">
        <v>134.88999999999999</v>
      </c>
      <c r="K74" s="52">
        <v>3</v>
      </c>
      <c r="L74" s="52">
        <v>5</v>
      </c>
      <c r="M74" s="117">
        <f t="shared" si="7"/>
        <v>80</v>
      </c>
      <c r="N74" s="52"/>
      <c r="O74" s="52">
        <v>80</v>
      </c>
      <c r="P74" s="52"/>
      <c r="Q74" s="56">
        <v>30421</v>
      </c>
      <c r="R74" s="56">
        <v>30676</v>
      </c>
      <c r="S74" s="57" t="s">
        <v>400</v>
      </c>
      <c r="T74" s="58"/>
    </row>
    <row r="75" spans="1:20" ht="24.95" customHeight="1">
      <c r="A75" s="50">
        <v>72</v>
      </c>
      <c r="B75" s="51" t="s">
        <v>396</v>
      </c>
      <c r="C75" s="51" t="str">
        <f t="shared" si="6"/>
        <v>아파트</v>
      </c>
      <c r="D75" s="52" t="s">
        <v>206</v>
      </c>
      <c r="E75" s="52" t="s">
        <v>224</v>
      </c>
      <c r="F75" s="52" t="s">
        <v>397</v>
      </c>
      <c r="G75" s="52">
        <v>1832</v>
      </c>
      <c r="H75" s="52">
        <v>3053.36</v>
      </c>
      <c r="I75" s="52"/>
      <c r="J75" s="52"/>
      <c r="K75" s="52">
        <v>1</v>
      </c>
      <c r="L75" s="52">
        <v>5</v>
      </c>
      <c r="M75" s="117">
        <f t="shared" si="7"/>
        <v>50</v>
      </c>
      <c r="N75" s="52">
        <v>50</v>
      </c>
      <c r="O75" s="52"/>
      <c r="P75" s="52"/>
      <c r="Q75" s="56">
        <v>30519</v>
      </c>
      <c r="R75" s="56">
        <v>30676</v>
      </c>
      <c r="S75" s="57"/>
      <c r="T75" s="58"/>
    </row>
    <row r="76" spans="1:20" ht="24.95" customHeight="1">
      <c r="A76" s="50">
        <v>73</v>
      </c>
      <c r="B76" s="51" t="s">
        <v>401</v>
      </c>
      <c r="C76" s="51" t="str">
        <f t="shared" si="6"/>
        <v>연립</v>
      </c>
      <c r="D76" s="52" t="s">
        <v>206</v>
      </c>
      <c r="E76" s="52" t="s">
        <v>293</v>
      </c>
      <c r="F76" s="52" t="s">
        <v>402</v>
      </c>
      <c r="G76" s="52">
        <v>838</v>
      </c>
      <c r="H76" s="52">
        <v>1813</v>
      </c>
      <c r="I76" s="52"/>
      <c r="J76" s="52">
        <v>162</v>
      </c>
      <c r="K76" s="52">
        <v>1</v>
      </c>
      <c r="L76" s="52">
        <v>3</v>
      </c>
      <c r="M76" s="117">
        <f t="shared" si="7"/>
        <v>24</v>
      </c>
      <c r="N76" s="52"/>
      <c r="O76" s="52">
        <v>24</v>
      </c>
      <c r="P76" s="52"/>
      <c r="Q76" s="60">
        <v>30502</v>
      </c>
      <c r="R76" s="60">
        <v>30678</v>
      </c>
      <c r="S76" s="61" t="s">
        <v>403</v>
      </c>
      <c r="T76" s="62"/>
    </row>
    <row r="77" spans="1:20" ht="24.95" customHeight="1">
      <c r="A77" s="50">
        <v>74</v>
      </c>
      <c r="B77" s="51" t="s">
        <v>404</v>
      </c>
      <c r="C77" s="51" t="str">
        <f t="shared" si="6"/>
        <v>아파트</v>
      </c>
      <c r="D77" s="52" t="s">
        <v>206</v>
      </c>
      <c r="E77" s="52" t="s">
        <v>213</v>
      </c>
      <c r="F77" s="52" t="s">
        <v>405</v>
      </c>
      <c r="G77" s="52">
        <v>9648</v>
      </c>
      <c r="H77" s="52">
        <v>9427</v>
      </c>
      <c r="I77" s="59">
        <v>29.1</v>
      </c>
      <c r="J77" s="59">
        <v>144.80000000000001</v>
      </c>
      <c r="K77" s="52">
        <v>3</v>
      </c>
      <c r="L77" s="52">
        <v>5</v>
      </c>
      <c r="M77" s="117">
        <f t="shared" si="7"/>
        <v>100</v>
      </c>
      <c r="N77" s="52"/>
      <c r="O77" s="52">
        <v>100</v>
      </c>
      <c r="P77" s="52"/>
      <c r="Q77" s="56">
        <v>30532</v>
      </c>
      <c r="R77" s="56">
        <v>30678</v>
      </c>
      <c r="S77" s="57" t="s">
        <v>406</v>
      </c>
      <c r="T77" s="58"/>
    </row>
    <row r="78" spans="1:20" ht="24.95" customHeight="1">
      <c r="A78" s="50">
        <v>75</v>
      </c>
      <c r="B78" s="51" t="s">
        <v>407</v>
      </c>
      <c r="C78" s="51" t="str">
        <f t="shared" si="6"/>
        <v>아파트</v>
      </c>
      <c r="D78" s="52" t="s">
        <v>206</v>
      </c>
      <c r="E78" s="52" t="s">
        <v>327</v>
      </c>
      <c r="F78" s="52" t="s">
        <v>408</v>
      </c>
      <c r="G78" s="52">
        <v>3359</v>
      </c>
      <c r="H78" s="52">
        <v>5354</v>
      </c>
      <c r="I78" s="59">
        <v>32.9</v>
      </c>
      <c r="J78" s="59">
        <v>161.4</v>
      </c>
      <c r="K78" s="52">
        <v>1</v>
      </c>
      <c r="L78" s="52">
        <v>5</v>
      </c>
      <c r="M78" s="117">
        <f t="shared" si="7"/>
        <v>55</v>
      </c>
      <c r="N78" s="52"/>
      <c r="O78" s="52">
        <v>55</v>
      </c>
      <c r="P78" s="52"/>
      <c r="Q78" s="56">
        <v>30453</v>
      </c>
      <c r="R78" s="56">
        <v>30680</v>
      </c>
      <c r="S78" s="57" t="s">
        <v>409</v>
      </c>
      <c r="T78" s="58"/>
    </row>
    <row r="79" spans="1:20" ht="24.95" customHeight="1">
      <c r="A79" s="50">
        <v>76</v>
      </c>
      <c r="B79" s="51" t="s">
        <v>410</v>
      </c>
      <c r="C79" s="51" t="str">
        <f t="shared" si="6"/>
        <v>연립</v>
      </c>
      <c r="D79" s="52" t="s">
        <v>206</v>
      </c>
      <c r="E79" s="52" t="s">
        <v>224</v>
      </c>
      <c r="F79" s="52" t="s">
        <v>411</v>
      </c>
      <c r="G79" s="52">
        <v>3137</v>
      </c>
      <c r="H79" s="52">
        <v>3704.95</v>
      </c>
      <c r="I79" s="52"/>
      <c r="J79" s="52"/>
      <c r="K79" s="52">
        <v>3</v>
      </c>
      <c r="L79" s="52">
        <v>3</v>
      </c>
      <c r="M79" s="117">
        <f t="shared" si="7"/>
        <v>54</v>
      </c>
      <c r="N79" s="52">
        <v>54</v>
      </c>
      <c r="O79" s="52"/>
      <c r="P79" s="52"/>
      <c r="Q79" s="60">
        <v>30518</v>
      </c>
      <c r="R79" s="60">
        <v>30715</v>
      </c>
      <c r="S79" s="61"/>
      <c r="T79" s="62"/>
    </row>
    <row r="80" spans="1:20" ht="24.95" customHeight="1">
      <c r="A80" s="50">
        <v>77</v>
      </c>
      <c r="B80" s="41" t="s">
        <v>1715</v>
      </c>
      <c r="C80" s="41" t="s">
        <v>1495</v>
      </c>
      <c r="D80" s="41" t="s">
        <v>1505</v>
      </c>
      <c r="E80" s="41" t="s">
        <v>1716</v>
      </c>
      <c r="F80" s="41" t="s">
        <v>1717</v>
      </c>
      <c r="G80" s="41">
        <v>1999</v>
      </c>
      <c r="H80" s="41">
        <v>2165</v>
      </c>
      <c r="I80" s="42"/>
      <c r="J80" s="42"/>
      <c r="K80" s="41">
        <v>1</v>
      </c>
      <c r="L80" s="41">
        <v>3</v>
      </c>
      <c r="M80" s="120">
        <v>33</v>
      </c>
      <c r="N80" s="41">
        <v>33</v>
      </c>
      <c r="O80" s="41"/>
      <c r="P80" s="41"/>
      <c r="Q80" s="43">
        <v>30477</v>
      </c>
      <c r="R80" s="43">
        <v>30716</v>
      </c>
      <c r="S80" s="76" t="s" ph="1">
        <v>1718</v>
      </c>
      <c r="T80" s="77" t="s" ph="1">
        <v>1718</v>
      </c>
    </row>
    <row r="81" spans="1:20" ht="24.95" customHeight="1">
      <c r="A81" s="50">
        <v>78</v>
      </c>
      <c r="B81" s="51" t="s">
        <v>412</v>
      </c>
      <c r="C81" s="51" t="str">
        <f t="shared" ref="C81:C122" si="8">IF(L81&gt;=5,"아파트",IF(H81/K81&gt;660,"연립","다세대"))</f>
        <v>아파트</v>
      </c>
      <c r="D81" s="52" t="s">
        <v>206</v>
      </c>
      <c r="E81" s="52" t="s">
        <v>327</v>
      </c>
      <c r="F81" s="52" t="s">
        <v>413</v>
      </c>
      <c r="G81" s="52">
        <v>1695</v>
      </c>
      <c r="H81" s="52">
        <v>2559</v>
      </c>
      <c r="I81" s="52"/>
      <c r="J81" s="52"/>
      <c r="K81" s="52">
        <v>1</v>
      </c>
      <c r="L81" s="52">
        <v>5</v>
      </c>
      <c r="M81" s="117">
        <f t="shared" ref="M81:M95" si="9">SUM(N81:P81)</f>
        <v>40</v>
      </c>
      <c r="N81" s="52">
        <v>40</v>
      </c>
      <c r="O81" s="52"/>
      <c r="P81" s="52"/>
      <c r="Q81" s="56">
        <v>30498</v>
      </c>
      <c r="R81" s="56">
        <v>30728</v>
      </c>
      <c r="S81" s="57"/>
      <c r="T81" s="58"/>
    </row>
    <row r="82" spans="1:20" ht="24.75" customHeight="1">
      <c r="A82" s="50">
        <v>79</v>
      </c>
      <c r="B82" s="51" t="s">
        <v>414</v>
      </c>
      <c r="C82" s="51" t="str">
        <f t="shared" si="8"/>
        <v>연립</v>
      </c>
      <c r="D82" s="52" t="s">
        <v>206</v>
      </c>
      <c r="E82" s="52" t="s">
        <v>415</v>
      </c>
      <c r="F82" s="52" t="s">
        <v>416</v>
      </c>
      <c r="G82" s="52">
        <v>2436</v>
      </c>
      <c r="H82" s="52">
        <v>2349</v>
      </c>
      <c r="I82" s="52"/>
      <c r="J82" s="52"/>
      <c r="K82" s="52">
        <v>3</v>
      </c>
      <c r="L82" s="52">
        <v>3</v>
      </c>
      <c r="M82" s="117">
        <f t="shared" si="9"/>
        <v>24</v>
      </c>
      <c r="N82" s="52">
        <v>24</v>
      </c>
      <c r="O82" s="52"/>
      <c r="P82" s="52"/>
      <c r="Q82" s="60">
        <v>30504</v>
      </c>
      <c r="R82" s="60">
        <v>30739</v>
      </c>
      <c r="S82" s="61"/>
      <c r="T82" s="62"/>
    </row>
    <row r="83" spans="1:20" ht="24.75" customHeight="1">
      <c r="A83" s="50">
        <v>80</v>
      </c>
      <c r="B83" s="51" t="s">
        <v>417</v>
      </c>
      <c r="C83" s="51" t="str">
        <f t="shared" si="8"/>
        <v>연립</v>
      </c>
      <c r="D83" s="52" t="s">
        <v>209</v>
      </c>
      <c r="E83" s="52" t="s">
        <v>220</v>
      </c>
      <c r="F83" s="52" t="s">
        <v>418</v>
      </c>
      <c r="G83" s="52">
        <v>2417</v>
      </c>
      <c r="H83" s="52">
        <v>2367.36</v>
      </c>
      <c r="I83" s="52">
        <v>37.19</v>
      </c>
      <c r="J83" s="52">
        <v>98.2</v>
      </c>
      <c r="K83" s="52">
        <v>2</v>
      </c>
      <c r="L83" s="52">
        <v>3</v>
      </c>
      <c r="M83" s="117">
        <f t="shared" si="9"/>
        <v>36</v>
      </c>
      <c r="N83" s="52">
        <v>36</v>
      </c>
      <c r="O83" s="52"/>
      <c r="P83" s="52"/>
      <c r="Q83" s="64">
        <v>30538</v>
      </c>
      <c r="R83" s="64">
        <v>30753</v>
      </c>
      <c r="S83" s="65" t="s">
        <v>419</v>
      </c>
      <c r="T83" s="66" t="s">
        <v>355</v>
      </c>
    </row>
    <row r="84" spans="1:20" ht="24.75" customHeight="1">
      <c r="A84" s="50">
        <v>81</v>
      </c>
      <c r="B84" s="51" t="s">
        <v>420</v>
      </c>
      <c r="C84" s="51" t="str">
        <f t="shared" si="8"/>
        <v>연립</v>
      </c>
      <c r="D84" s="52" t="s">
        <v>209</v>
      </c>
      <c r="E84" s="52" t="s">
        <v>330</v>
      </c>
      <c r="F84" s="52" t="s">
        <v>421</v>
      </c>
      <c r="G84" s="52">
        <v>3967</v>
      </c>
      <c r="H84" s="52">
        <v>3386.58</v>
      </c>
      <c r="I84" s="52">
        <v>29.41</v>
      </c>
      <c r="J84" s="52">
        <v>82.54</v>
      </c>
      <c r="K84" s="52">
        <v>4</v>
      </c>
      <c r="L84" s="52">
        <v>3</v>
      </c>
      <c r="M84" s="117">
        <f t="shared" si="9"/>
        <v>51</v>
      </c>
      <c r="N84" s="52">
        <v>51</v>
      </c>
      <c r="O84" s="52"/>
      <c r="P84" s="52"/>
      <c r="Q84" s="64">
        <v>30498</v>
      </c>
      <c r="R84" s="64">
        <v>30757</v>
      </c>
      <c r="S84" s="65" t="s">
        <v>422</v>
      </c>
      <c r="T84" s="66" t="s">
        <v>423</v>
      </c>
    </row>
    <row r="85" spans="1:20" ht="24.75" customHeight="1">
      <c r="A85" s="50">
        <v>82</v>
      </c>
      <c r="B85" s="51" t="s">
        <v>424</v>
      </c>
      <c r="C85" s="51" t="str">
        <f t="shared" si="8"/>
        <v>연립</v>
      </c>
      <c r="D85" s="52" t="s">
        <v>206</v>
      </c>
      <c r="E85" s="52" t="s">
        <v>227</v>
      </c>
      <c r="F85" s="52" t="s">
        <v>425</v>
      </c>
      <c r="G85" s="52">
        <v>2225</v>
      </c>
      <c r="H85" s="52">
        <v>2390</v>
      </c>
      <c r="I85" s="52"/>
      <c r="J85" s="52">
        <v>107</v>
      </c>
      <c r="K85" s="52">
        <v>2</v>
      </c>
      <c r="L85" s="52">
        <v>3</v>
      </c>
      <c r="M85" s="117">
        <f t="shared" si="9"/>
        <v>42</v>
      </c>
      <c r="N85" s="52">
        <v>42</v>
      </c>
      <c r="O85" s="52"/>
      <c r="P85" s="52"/>
      <c r="Q85" s="60">
        <v>30538</v>
      </c>
      <c r="R85" s="60">
        <v>30764</v>
      </c>
      <c r="S85" s="61"/>
      <c r="T85" s="62"/>
    </row>
    <row r="86" spans="1:20" ht="24.75" customHeight="1">
      <c r="A86" s="50">
        <v>83</v>
      </c>
      <c r="B86" s="51" t="s">
        <v>426</v>
      </c>
      <c r="C86" s="51" t="str">
        <f t="shared" si="8"/>
        <v>연립</v>
      </c>
      <c r="D86" s="52" t="s">
        <v>209</v>
      </c>
      <c r="E86" s="52" t="s">
        <v>393</v>
      </c>
      <c r="F86" s="52" t="s">
        <v>427</v>
      </c>
      <c r="G86" s="52">
        <v>1940</v>
      </c>
      <c r="H86" s="52">
        <v>1931.2</v>
      </c>
      <c r="I86" s="52">
        <v>37.840000000000003</v>
      </c>
      <c r="J86" s="52">
        <v>92.99</v>
      </c>
      <c r="K86" s="52">
        <v>2</v>
      </c>
      <c r="L86" s="52">
        <v>3</v>
      </c>
      <c r="M86" s="117">
        <f t="shared" si="9"/>
        <v>30</v>
      </c>
      <c r="N86" s="52">
        <v>30</v>
      </c>
      <c r="O86" s="52"/>
      <c r="P86" s="52"/>
      <c r="Q86" s="64">
        <v>30506</v>
      </c>
      <c r="R86" s="64">
        <v>30771</v>
      </c>
      <c r="S86" s="65" t="s">
        <v>428</v>
      </c>
      <c r="T86" s="66" t="s">
        <v>355</v>
      </c>
    </row>
    <row r="87" spans="1:20" ht="24.75" customHeight="1">
      <c r="A87" s="50">
        <v>84</v>
      </c>
      <c r="B87" s="51" t="s">
        <v>429</v>
      </c>
      <c r="C87" s="51" t="str">
        <f t="shared" si="8"/>
        <v>연립</v>
      </c>
      <c r="D87" s="52" t="s">
        <v>206</v>
      </c>
      <c r="E87" s="52" t="s">
        <v>293</v>
      </c>
      <c r="F87" s="52" t="s">
        <v>430</v>
      </c>
      <c r="G87" s="52">
        <v>1080.0999999999999</v>
      </c>
      <c r="H87" s="52">
        <v>4840</v>
      </c>
      <c r="I87" s="52"/>
      <c r="J87" s="52">
        <v>170</v>
      </c>
      <c r="K87" s="52">
        <v>2</v>
      </c>
      <c r="L87" s="52">
        <v>3</v>
      </c>
      <c r="M87" s="117">
        <f t="shared" si="9"/>
        <v>33</v>
      </c>
      <c r="N87" s="52">
        <v>33</v>
      </c>
      <c r="O87" s="52"/>
      <c r="P87" s="52"/>
      <c r="Q87" s="60">
        <v>30498</v>
      </c>
      <c r="R87" s="60">
        <v>30779</v>
      </c>
      <c r="S87" s="61"/>
      <c r="T87" s="62"/>
    </row>
    <row r="88" spans="1:20" ht="24.75" customHeight="1">
      <c r="A88" s="50">
        <v>85</v>
      </c>
      <c r="B88" s="51" t="s">
        <v>431</v>
      </c>
      <c r="C88" s="51" t="str">
        <f t="shared" si="8"/>
        <v>연립</v>
      </c>
      <c r="D88" s="52" t="s">
        <v>206</v>
      </c>
      <c r="E88" s="52" t="s">
        <v>270</v>
      </c>
      <c r="F88" s="52" t="s">
        <v>432</v>
      </c>
      <c r="G88" s="52">
        <v>2046</v>
      </c>
      <c r="H88" s="52">
        <v>1938</v>
      </c>
      <c r="I88" s="52"/>
      <c r="J88" s="52"/>
      <c r="K88" s="52">
        <v>1</v>
      </c>
      <c r="L88" s="52">
        <v>3</v>
      </c>
      <c r="M88" s="117">
        <f t="shared" si="9"/>
        <v>30</v>
      </c>
      <c r="N88" s="52">
        <v>30</v>
      </c>
      <c r="O88" s="52"/>
      <c r="P88" s="52"/>
      <c r="Q88" s="60">
        <v>30538</v>
      </c>
      <c r="R88" s="60">
        <v>30786</v>
      </c>
      <c r="S88" s="61"/>
      <c r="T88" s="62"/>
    </row>
    <row r="89" spans="1:20" ht="24.75" customHeight="1">
      <c r="A89" s="50">
        <v>86</v>
      </c>
      <c r="B89" s="51" t="s">
        <v>433</v>
      </c>
      <c r="C89" s="51" t="str">
        <f t="shared" si="8"/>
        <v>연립</v>
      </c>
      <c r="D89" s="52" t="s">
        <v>206</v>
      </c>
      <c r="E89" s="52" t="s">
        <v>213</v>
      </c>
      <c r="F89" s="52" t="s">
        <v>434</v>
      </c>
      <c r="G89" s="52">
        <v>3035</v>
      </c>
      <c r="H89" s="52">
        <v>3162</v>
      </c>
      <c r="I89" s="52"/>
      <c r="J89" s="52"/>
      <c r="K89" s="52">
        <v>2</v>
      </c>
      <c r="L89" s="52">
        <v>3</v>
      </c>
      <c r="M89" s="117">
        <f t="shared" si="9"/>
        <v>48</v>
      </c>
      <c r="N89" s="52">
        <v>48</v>
      </c>
      <c r="O89" s="52"/>
      <c r="P89" s="52"/>
      <c r="Q89" s="60">
        <v>30525</v>
      </c>
      <c r="R89" s="60">
        <v>30806</v>
      </c>
      <c r="S89" s="61"/>
      <c r="T89" s="62"/>
    </row>
    <row r="90" spans="1:20" ht="24.75" customHeight="1">
      <c r="A90" s="50">
        <v>87</v>
      </c>
      <c r="B90" s="51" t="s">
        <v>435</v>
      </c>
      <c r="C90" s="51" t="str">
        <f t="shared" si="8"/>
        <v>아파트</v>
      </c>
      <c r="D90" s="52" t="s">
        <v>209</v>
      </c>
      <c r="E90" s="52" t="s">
        <v>364</v>
      </c>
      <c r="F90" s="52" t="s">
        <v>436</v>
      </c>
      <c r="G90" s="52">
        <v>5183.7</v>
      </c>
      <c r="H90" s="52">
        <v>7619</v>
      </c>
      <c r="I90" s="52">
        <v>28.9</v>
      </c>
      <c r="J90" s="52">
        <v>136.30000000000001</v>
      </c>
      <c r="K90" s="52">
        <v>2</v>
      </c>
      <c r="L90" s="52">
        <v>5</v>
      </c>
      <c r="M90" s="117">
        <f t="shared" si="9"/>
        <v>80</v>
      </c>
      <c r="N90" s="52"/>
      <c r="O90" s="52">
        <v>80</v>
      </c>
      <c r="P90" s="52"/>
      <c r="Q90" s="53">
        <v>30539</v>
      </c>
      <c r="R90" s="53">
        <v>30823</v>
      </c>
      <c r="S90" s="54" t="s">
        <v>437</v>
      </c>
      <c r="T90" s="55" t="s">
        <v>437</v>
      </c>
    </row>
    <row r="91" spans="1:20" ht="24.75" customHeight="1">
      <c r="A91" s="50">
        <v>88</v>
      </c>
      <c r="B91" s="51" t="s">
        <v>438</v>
      </c>
      <c r="C91" s="51" t="str">
        <f t="shared" si="8"/>
        <v>아파트</v>
      </c>
      <c r="D91" s="52" t="s">
        <v>206</v>
      </c>
      <c r="E91" s="52" t="s">
        <v>258</v>
      </c>
      <c r="F91" s="52" t="s">
        <v>439</v>
      </c>
      <c r="G91" s="52">
        <v>19603</v>
      </c>
      <c r="H91" s="52">
        <v>32267</v>
      </c>
      <c r="I91" s="59">
        <v>30.9</v>
      </c>
      <c r="J91" s="59">
        <v>164.59</v>
      </c>
      <c r="K91" s="52">
        <v>14</v>
      </c>
      <c r="L91" s="52">
        <v>5</v>
      </c>
      <c r="M91" s="117">
        <f t="shared" si="9"/>
        <v>430</v>
      </c>
      <c r="N91" s="52">
        <v>350</v>
      </c>
      <c r="O91" s="52">
        <v>80</v>
      </c>
      <c r="P91" s="52"/>
      <c r="Q91" s="56">
        <v>28964</v>
      </c>
      <c r="R91" s="56">
        <v>30856</v>
      </c>
      <c r="S91" s="57" t="s">
        <v>440</v>
      </c>
      <c r="T91" s="58" t="s">
        <v>441</v>
      </c>
    </row>
    <row r="92" spans="1:20" ht="24.75" customHeight="1">
      <c r="A92" s="50">
        <v>89</v>
      </c>
      <c r="B92" s="51" t="s">
        <v>442</v>
      </c>
      <c r="C92" s="51" t="str">
        <f t="shared" si="8"/>
        <v>연립</v>
      </c>
      <c r="D92" s="52" t="s">
        <v>206</v>
      </c>
      <c r="E92" s="52" t="s">
        <v>270</v>
      </c>
      <c r="F92" s="52" t="s">
        <v>443</v>
      </c>
      <c r="G92" s="52"/>
      <c r="H92" s="52">
        <v>7107</v>
      </c>
      <c r="I92" s="52"/>
      <c r="J92" s="52"/>
      <c r="K92" s="52">
        <v>5</v>
      </c>
      <c r="L92" s="52">
        <v>3</v>
      </c>
      <c r="M92" s="117">
        <f t="shared" si="9"/>
        <v>111</v>
      </c>
      <c r="N92" s="52">
        <v>78</v>
      </c>
      <c r="O92" s="52">
        <v>30</v>
      </c>
      <c r="P92" s="52">
        <v>3</v>
      </c>
      <c r="Q92" s="60">
        <v>30565</v>
      </c>
      <c r="R92" s="60">
        <v>30859</v>
      </c>
      <c r="S92" s="61"/>
      <c r="T92" s="62"/>
    </row>
    <row r="93" spans="1:20" ht="24.75" customHeight="1">
      <c r="A93" s="50">
        <v>90</v>
      </c>
      <c r="B93" s="51" t="s">
        <v>444</v>
      </c>
      <c r="C93" s="51" t="str">
        <f t="shared" si="8"/>
        <v>연립</v>
      </c>
      <c r="D93" s="52" t="s">
        <v>206</v>
      </c>
      <c r="E93" s="52" t="s">
        <v>270</v>
      </c>
      <c r="F93" s="52" t="s">
        <v>445</v>
      </c>
      <c r="G93" s="52">
        <v>4050</v>
      </c>
      <c r="H93" s="52">
        <v>3762</v>
      </c>
      <c r="I93" s="52"/>
      <c r="J93" s="52"/>
      <c r="K93" s="52">
        <v>4</v>
      </c>
      <c r="L93" s="52">
        <v>3</v>
      </c>
      <c r="M93" s="117">
        <f t="shared" si="9"/>
        <v>51</v>
      </c>
      <c r="N93" s="52"/>
      <c r="O93" s="52">
        <v>51</v>
      </c>
      <c r="P93" s="52"/>
      <c r="Q93" s="60">
        <v>30531</v>
      </c>
      <c r="R93" s="60">
        <v>30894</v>
      </c>
      <c r="S93" s="61"/>
      <c r="T93" s="62"/>
    </row>
    <row r="94" spans="1:20" ht="24.75" customHeight="1">
      <c r="A94" s="50">
        <v>91</v>
      </c>
      <c r="B94" s="51" t="s">
        <v>446</v>
      </c>
      <c r="C94" s="51" t="str">
        <f t="shared" si="8"/>
        <v>아파트</v>
      </c>
      <c r="D94" s="52" t="s">
        <v>206</v>
      </c>
      <c r="E94" s="52" t="s">
        <v>1695</v>
      </c>
      <c r="F94" s="52" t="s">
        <v>447</v>
      </c>
      <c r="G94" s="52">
        <v>2549</v>
      </c>
      <c r="H94" s="52">
        <v>8138</v>
      </c>
      <c r="I94" s="59">
        <v>28.17</v>
      </c>
      <c r="J94" s="59">
        <v>299.37</v>
      </c>
      <c r="K94" s="52">
        <v>1</v>
      </c>
      <c r="L94" s="52">
        <v>12</v>
      </c>
      <c r="M94" s="117">
        <f t="shared" si="9"/>
        <v>60</v>
      </c>
      <c r="N94" s="52"/>
      <c r="O94" s="52"/>
      <c r="P94" s="52">
        <v>60</v>
      </c>
      <c r="Q94" s="56">
        <v>30484</v>
      </c>
      <c r="R94" s="56">
        <v>30900</v>
      </c>
      <c r="S94" s="57" t="s">
        <v>448</v>
      </c>
      <c r="T94" s="58"/>
    </row>
    <row r="95" spans="1:20" ht="24.75" customHeight="1">
      <c r="A95" s="50">
        <v>92</v>
      </c>
      <c r="B95" s="51" t="s">
        <v>449</v>
      </c>
      <c r="C95" s="51" t="str">
        <f t="shared" si="8"/>
        <v>아파트</v>
      </c>
      <c r="D95" s="52" t="s">
        <v>209</v>
      </c>
      <c r="E95" s="52" t="s">
        <v>364</v>
      </c>
      <c r="F95" s="52" t="s">
        <v>450</v>
      </c>
      <c r="G95" s="52">
        <v>110155</v>
      </c>
      <c r="H95" s="52">
        <v>72974.58</v>
      </c>
      <c r="I95" s="52"/>
      <c r="J95" s="52"/>
      <c r="K95" s="52">
        <v>35</v>
      </c>
      <c r="L95" s="52">
        <v>5</v>
      </c>
      <c r="M95" s="117">
        <f t="shared" si="9"/>
        <v>1230</v>
      </c>
      <c r="N95" s="52">
        <v>1110</v>
      </c>
      <c r="O95" s="52">
        <v>120</v>
      </c>
      <c r="P95" s="52"/>
      <c r="Q95" s="53">
        <v>30492</v>
      </c>
      <c r="R95" s="53">
        <v>30970</v>
      </c>
      <c r="S95" s="54" t="s">
        <v>295</v>
      </c>
      <c r="T95" s="78" t="s">
        <v>295</v>
      </c>
    </row>
    <row r="96" spans="1:20" ht="24.75" customHeight="1">
      <c r="A96" s="50">
        <v>93</v>
      </c>
      <c r="B96" s="51" t="s">
        <v>1719</v>
      </c>
      <c r="C96" s="51" t="str">
        <f t="shared" si="8"/>
        <v>연립</v>
      </c>
      <c r="D96" s="52" t="s">
        <v>206</v>
      </c>
      <c r="E96" s="52" t="s">
        <v>216</v>
      </c>
      <c r="F96" s="52" t="s">
        <v>1720</v>
      </c>
      <c r="G96" s="52">
        <v>6029</v>
      </c>
      <c r="H96" s="52">
        <v>9360</v>
      </c>
      <c r="I96" s="52"/>
      <c r="J96" s="52"/>
      <c r="K96" s="52">
        <v>6</v>
      </c>
      <c r="L96" s="52">
        <v>3</v>
      </c>
      <c r="M96" s="117">
        <v>99</v>
      </c>
      <c r="N96" s="52"/>
      <c r="O96" s="52">
        <v>57</v>
      </c>
      <c r="P96" s="52">
        <v>12</v>
      </c>
      <c r="Q96" s="60">
        <v>30853</v>
      </c>
      <c r="R96" s="60">
        <v>30991</v>
      </c>
      <c r="S96" s="61"/>
      <c r="T96" s="62"/>
    </row>
    <row r="97" spans="1:20" ht="24.75" customHeight="1">
      <c r="A97" s="50">
        <v>94</v>
      </c>
      <c r="B97" s="51" t="s">
        <v>451</v>
      </c>
      <c r="C97" s="51" t="str">
        <f t="shared" si="8"/>
        <v>아파트</v>
      </c>
      <c r="D97" s="52" t="s">
        <v>206</v>
      </c>
      <c r="E97" s="52" t="s">
        <v>213</v>
      </c>
      <c r="F97" s="52" t="s">
        <v>405</v>
      </c>
      <c r="G97" s="52">
        <v>9648</v>
      </c>
      <c r="H97" s="52">
        <v>4924</v>
      </c>
      <c r="I97" s="52"/>
      <c r="J97" s="52">
        <v>140</v>
      </c>
      <c r="K97" s="52">
        <v>2</v>
      </c>
      <c r="L97" s="52">
        <v>5</v>
      </c>
      <c r="M97" s="117">
        <f t="shared" ref="M97:M128" si="10">SUM(N97:P97)</f>
        <v>40</v>
      </c>
      <c r="N97" s="52"/>
      <c r="O97" s="52"/>
      <c r="P97" s="52">
        <v>40</v>
      </c>
      <c r="Q97" s="60">
        <v>30532</v>
      </c>
      <c r="R97" s="60">
        <v>31007</v>
      </c>
      <c r="S97" s="61" t="s">
        <v>406</v>
      </c>
      <c r="T97" s="62"/>
    </row>
    <row r="98" spans="1:20" ht="24.75" customHeight="1">
      <c r="A98" s="50">
        <v>95</v>
      </c>
      <c r="B98" s="51" t="s">
        <v>452</v>
      </c>
      <c r="C98" s="51" t="str">
        <f t="shared" si="8"/>
        <v>아파트</v>
      </c>
      <c r="D98" s="52" t="s">
        <v>206</v>
      </c>
      <c r="E98" s="52" t="s">
        <v>213</v>
      </c>
      <c r="F98" s="52" t="s">
        <v>453</v>
      </c>
      <c r="G98" s="52">
        <v>2667</v>
      </c>
      <c r="H98" s="52">
        <v>4680</v>
      </c>
      <c r="I98" s="59">
        <v>33.6</v>
      </c>
      <c r="J98" s="52">
        <v>159</v>
      </c>
      <c r="K98" s="52">
        <v>1</v>
      </c>
      <c r="L98" s="52">
        <v>5</v>
      </c>
      <c r="M98" s="117">
        <f t="shared" si="10"/>
        <v>48</v>
      </c>
      <c r="N98" s="52"/>
      <c r="O98" s="52">
        <v>48</v>
      </c>
      <c r="P98" s="52"/>
      <c r="Q98" s="56">
        <v>30833</v>
      </c>
      <c r="R98" s="56">
        <v>31024</v>
      </c>
      <c r="S98" s="57" t="s">
        <v>380</v>
      </c>
      <c r="T98" s="58"/>
    </row>
    <row r="99" spans="1:20" ht="24.75" customHeight="1">
      <c r="A99" s="50">
        <v>96</v>
      </c>
      <c r="B99" s="51" t="s">
        <v>454</v>
      </c>
      <c r="C99" s="51" t="str">
        <f t="shared" si="8"/>
        <v>아파트</v>
      </c>
      <c r="D99" s="52" t="s">
        <v>206</v>
      </c>
      <c r="E99" s="52" t="s">
        <v>250</v>
      </c>
      <c r="F99" s="52" t="s">
        <v>455</v>
      </c>
      <c r="G99" s="52">
        <v>6222</v>
      </c>
      <c r="H99" s="52">
        <v>8379</v>
      </c>
      <c r="I99" s="59">
        <v>26.2</v>
      </c>
      <c r="J99" s="59">
        <v>122.16</v>
      </c>
      <c r="K99" s="52">
        <v>4</v>
      </c>
      <c r="L99" s="52">
        <v>5</v>
      </c>
      <c r="M99" s="117">
        <f t="shared" si="10"/>
        <v>102</v>
      </c>
      <c r="N99" s="52"/>
      <c r="O99" s="52">
        <v>102</v>
      </c>
      <c r="P99" s="52"/>
      <c r="Q99" s="56">
        <v>31232</v>
      </c>
      <c r="R99" s="56">
        <v>31053</v>
      </c>
      <c r="S99" s="57" t="s">
        <v>456</v>
      </c>
      <c r="T99" s="58"/>
    </row>
    <row r="100" spans="1:20" ht="24.75" customHeight="1">
      <c r="A100" s="50">
        <v>97</v>
      </c>
      <c r="B100" s="51" t="s">
        <v>266</v>
      </c>
      <c r="C100" s="51" t="str">
        <f t="shared" si="8"/>
        <v>아파트</v>
      </c>
      <c r="D100" s="52" t="s">
        <v>206</v>
      </c>
      <c r="E100" s="52" t="s">
        <v>327</v>
      </c>
      <c r="F100" s="52" t="s">
        <v>457</v>
      </c>
      <c r="G100" s="52">
        <v>2241</v>
      </c>
      <c r="H100" s="52">
        <v>4712</v>
      </c>
      <c r="I100" s="59">
        <v>28.94</v>
      </c>
      <c r="J100" s="59">
        <v>142.33000000000001</v>
      </c>
      <c r="K100" s="52">
        <v>2</v>
      </c>
      <c r="L100" s="52">
        <v>5</v>
      </c>
      <c r="M100" s="117">
        <f t="shared" si="10"/>
        <v>55</v>
      </c>
      <c r="N100" s="52"/>
      <c r="O100" s="52">
        <v>55</v>
      </c>
      <c r="P100" s="52"/>
      <c r="Q100" s="56">
        <v>30865</v>
      </c>
      <c r="R100" s="56">
        <v>31054</v>
      </c>
      <c r="S100" s="57" t="s">
        <v>458</v>
      </c>
      <c r="T100" s="58"/>
    </row>
    <row r="101" spans="1:20" ht="24.75" customHeight="1">
      <c r="A101" s="50">
        <v>98</v>
      </c>
      <c r="B101" s="51" t="s">
        <v>461</v>
      </c>
      <c r="C101" s="51" t="str">
        <f t="shared" si="8"/>
        <v>연립</v>
      </c>
      <c r="D101" s="52" t="s">
        <v>206</v>
      </c>
      <c r="E101" s="52" t="s">
        <v>224</v>
      </c>
      <c r="F101" s="52" t="s">
        <v>462</v>
      </c>
      <c r="G101" s="52">
        <v>3089</v>
      </c>
      <c r="H101" s="52">
        <v>3727</v>
      </c>
      <c r="I101" s="52"/>
      <c r="J101" s="52"/>
      <c r="K101" s="52">
        <v>2</v>
      </c>
      <c r="L101" s="52">
        <v>3</v>
      </c>
      <c r="M101" s="117">
        <f t="shared" si="10"/>
        <v>45</v>
      </c>
      <c r="N101" s="52"/>
      <c r="O101" s="52">
        <v>45</v>
      </c>
      <c r="P101" s="52"/>
      <c r="Q101" s="60">
        <v>30834</v>
      </c>
      <c r="R101" s="60">
        <v>31057</v>
      </c>
      <c r="S101" s="61" t="s">
        <v>388</v>
      </c>
      <c r="T101" s="62"/>
    </row>
    <row r="102" spans="1:20" ht="24.75" customHeight="1">
      <c r="A102" s="50">
        <v>99</v>
      </c>
      <c r="B102" s="51" t="s">
        <v>459</v>
      </c>
      <c r="C102" s="51" t="str">
        <f t="shared" si="8"/>
        <v>아파트</v>
      </c>
      <c r="D102" s="52" t="s">
        <v>206</v>
      </c>
      <c r="E102" s="52" t="s">
        <v>224</v>
      </c>
      <c r="F102" s="52" t="s">
        <v>460</v>
      </c>
      <c r="G102" s="52">
        <v>1722</v>
      </c>
      <c r="H102" s="52">
        <v>2797</v>
      </c>
      <c r="I102" s="52"/>
      <c r="J102" s="52"/>
      <c r="K102" s="52">
        <v>1</v>
      </c>
      <c r="L102" s="52">
        <v>5</v>
      </c>
      <c r="M102" s="117">
        <f t="shared" si="10"/>
        <v>40</v>
      </c>
      <c r="N102" s="52"/>
      <c r="O102" s="52">
        <v>40</v>
      </c>
      <c r="P102" s="52"/>
      <c r="Q102" s="56">
        <v>30845</v>
      </c>
      <c r="R102" s="56">
        <v>31057</v>
      </c>
      <c r="S102" s="57"/>
      <c r="T102" s="58"/>
    </row>
    <row r="103" spans="1:20" ht="24.75" customHeight="1">
      <c r="A103" s="50">
        <v>100</v>
      </c>
      <c r="B103" s="51" t="s">
        <v>463</v>
      </c>
      <c r="C103" s="51" t="str">
        <f t="shared" si="8"/>
        <v>아파트</v>
      </c>
      <c r="D103" s="52" t="s">
        <v>206</v>
      </c>
      <c r="E103" s="52" t="s">
        <v>224</v>
      </c>
      <c r="F103" s="52" t="s">
        <v>464</v>
      </c>
      <c r="G103" s="52">
        <v>2241</v>
      </c>
      <c r="H103" s="59">
        <v>2494.8000000000002</v>
      </c>
      <c r="I103" s="52"/>
      <c r="J103" s="52"/>
      <c r="K103" s="52">
        <v>1</v>
      </c>
      <c r="L103" s="52">
        <v>5</v>
      </c>
      <c r="M103" s="117">
        <f t="shared" si="10"/>
        <v>35</v>
      </c>
      <c r="N103" s="52"/>
      <c r="O103" s="52">
        <v>35</v>
      </c>
      <c r="P103" s="52"/>
      <c r="Q103" s="56">
        <v>30842</v>
      </c>
      <c r="R103" s="56">
        <v>31062</v>
      </c>
      <c r="S103" s="57"/>
      <c r="T103" s="58"/>
    </row>
    <row r="104" spans="1:20" ht="24.75" customHeight="1">
      <c r="A104" s="50">
        <v>101</v>
      </c>
      <c r="B104" s="51" t="s">
        <v>465</v>
      </c>
      <c r="C104" s="51" t="str">
        <f t="shared" si="8"/>
        <v>아파트</v>
      </c>
      <c r="D104" s="52" t="s">
        <v>206</v>
      </c>
      <c r="E104" s="52" t="s">
        <v>224</v>
      </c>
      <c r="F104" s="52" t="s">
        <v>466</v>
      </c>
      <c r="G104" s="52">
        <v>964</v>
      </c>
      <c r="H104" s="59">
        <v>1319.4</v>
      </c>
      <c r="I104" s="52"/>
      <c r="J104" s="52"/>
      <c r="K104" s="52">
        <v>1</v>
      </c>
      <c r="L104" s="52">
        <v>5</v>
      </c>
      <c r="M104" s="117">
        <f t="shared" si="10"/>
        <v>20</v>
      </c>
      <c r="N104" s="52">
        <v>20</v>
      </c>
      <c r="O104" s="52"/>
      <c r="P104" s="52"/>
      <c r="Q104" s="56">
        <v>30912</v>
      </c>
      <c r="R104" s="56">
        <v>31062</v>
      </c>
      <c r="S104" s="57"/>
      <c r="T104" s="58"/>
    </row>
    <row r="105" spans="1:20" ht="24.75" customHeight="1">
      <c r="A105" s="50">
        <v>102</v>
      </c>
      <c r="B105" s="51" t="s">
        <v>467</v>
      </c>
      <c r="C105" s="51" t="str">
        <f t="shared" si="8"/>
        <v>아파트</v>
      </c>
      <c r="D105" s="52" t="s">
        <v>206</v>
      </c>
      <c r="E105" s="52" t="s">
        <v>224</v>
      </c>
      <c r="F105" s="52" t="s">
        <v>468</v>
      </c>
      <c r="G105" s="52">
        <v>1545</v>
      </c>
      <c r="H105" s="52">
        <v>2159</v>
      </c>
      <c r="I105" s="52"/>
      <c r="J105" s="52"/>
      <c r="K105" s="52">
        <v>1</v>
      </c>
      <c r="L105" s="52">
        <v>5</v>
      </c>
      <c r="M105" s="117">
        <f t="shared" si="10"/>
        <v>30</v>
      </c>
      <c r="N105" s="52"/>
      <c r="O105" s="52">
        <v>30</v>
      </c>
      <c r="P105" s="52"/>
      <c r="Q105" s="56">
        <v>30868</v>
      </c>
      <c r="R105" s="56">
        <v>31065</v>
      </c>
      <c r="S105" s="57"/>
      <c r="T105" s="58"/>
    </row>
    <row r="106" spans="1:20" ht="24.75" customHeight="1">
      <c r="A106" s="50">
        <v>103</v>
      </c>
      <c r="B106" s="51" t="s">
        <v>469</v>
      </c>
      <c r="C106" s="51" t="str">
        <f t="shared" si="8"/>
        <v>연립</v>
      </c>
      <c r="D106" s="52" t="s">
        <v>209</v>
      </c>
      <c r="E106" s="52" t="s">
        <v>330</v>
      </c>
      <c r="F106" s="52" t="s">
        <v>470</v>
      </c>
      <c r="G106" s="52">
        <v>1510.56</v>
      </c>
      <c r="H106" s="52">
        <v>1357.92</v>
      </c>
      <c r="I106" s="52">
        <v>22.8</v>
      </c>
      <c r="J106" s="52">
        <v>89.9</v>
      </c>
      <c r="K106" s="52">
        <v>1</v>
      </c>
      <c r="L106" s="52">
        <v>4</v>
      </c>
      <c r="M106" s="117">
        <f t="shared" si="10"/>
        <v>20</v>
      </c>
      <c r="N106" s="52"/>
      <c r="O106" s="52">
        <v>20</v>
      </c>
      <c r="P106" s="52"/>
      <c r="Q106" s="64">
        <v>30855</v>
      </c>
      <c r="R106" s="64">
        <v>31079</v>
      </c>
      <c r="S106" s="65" t="s">
        <v>471</v>
      </c>
      <c r="T106" s="66" t="s">
        <v>472</v>
      </c>
    </row>
    <row r="107" spans="1:20" ht="24.75" customHeight="1">
      <c r="A107" s="50">
        <v>104</v>
      </c>
      <c r="B107" s="51" t="s">
        <v>473</v>
      </c>
      <c r="C107" s="51" t="str">
        <f t="shared" si="8"/>
        <v>연립</v>
      </c>
      <c r="D107" s="52" t="s">
        <v>206</v>
      </c>
      <c r="E107" s="52" t="s">
        <v>327</v>
      </c>
      <c r="F107" s="52" t="s">
        <v>474</v>
      </c>
      <c r="G107" s="52">
        <v>1933</v>
      </c>
      <c r="H107" s="52">
        <v>1907</v>
      </c>
      <c r="I107" s="52"/>
      <c r="J107" s="52">
        <v>98</v>
      </c>
      <c r="K107" s="52">
        <v>1</v>
      </c>
      <c r="L107" s="52">
        <v>3</v>
      </c>
      <c r="M107" s="117">
        <f t="shared" si="10"/>
        <v>27</v>
      </c>
      <c r="N107" s="52"/>
      <c r="O107" s="52">
        <v>27</v>
      </c>
      <c r="P107" s="52"/>
      <c r="Q107" s="60">
        <v>30855</v>
      </c>
      <c r="R107" s="60">
        <v>31089</v>
      </c>
      <c r="S107" s="61"/>
      <c r="T107" s="62"/>
    </row>
    <row r="108" spans="1:20" ht="24.75" customHeight="1">
      <c r="A108" s="50">
        <v>105</v>
      </c>
      <c r="B108" s="51" t="s">
        <v>475</v>
      </c>
      <c r="C108" s="51" t="str">
        <f t="shared" si="8"/>
        <v>아파트</v>
      </c>
      <c r="D108" s="52" t="s">
        <v>206</v>
      </c>
      <c r="E108" s="52" t="s">
        <v>224</v>
      </c>
      <c r="F108" s="52" t="s">
        <v>476</v>
      </c>
      <c r="G108" s="52">
        <v>4904</v>
      </c>
      <c r="H108" s="52">
        <v>7949</v>
      </c>
      <c r="I108" s="59">
        <v>28.925000000000001</v>
      </c>
      <c r="J108" s="59">
        <v>168.52</v>
      </c>
      <c r="K108" s="52">
        <v>2</v>
      </c>
      <c r="L108" s="52">
        <v>5</v>
      </c>
      <c r="M108" s="117">
        <f t="shared" si="10"/>
        <v>80</v>
      </c>
      <c r="N108" s="52"/>
      <c r="O108" s="52">
        <v>80</v>
      </c>
      <c r="P108" s="52"/>
      <c r="Q108" s="56">
        <v>30821</v>
      </c>
      <c r="R108" s="56">
        <v>31096</v>
      </c>
      <c r="S108" s="57" t="s">
        <v>477</v>
      </c>
      <c r="T108" s="58"/>
    </row>
    <row r="109" spans="1:20" ht="24.75" customHeight="1">
      <c r="A109" s="50">
        <v>106</v>
      </c>
      <c r="B109" s="51" t="s">
        <v>478</v>
      </c>
      <c r="C109" s="51" t="str">
        <f t="shared" si="8"/>
        <v>연립</v>
      </c>
      <c r="D109" s="52" t="s">
        <v>206</v>
      </c>
      <c r="E109" s="52" t="s">
        <v>270</v>
      </c>
      <c r="F109" s="52" t="s">
        <v>479</v>
      </c>
      <c r="G109" s="52">
        <v>2257</v>
      </c>
      <c r="H109" s="52">
        <v>2883</v>
      </c>
      <c r="I109" s="52"/>
      <c r="J109" s="52"/>
      <c r="K109" s="52">
        <v>2</v>
      </c>
      <c r="L109" s="52">
        <v>3</v>
      </c>
      <c r="M109" s="117">
        <f t="shared" si="10"/>
        <v>39</v>
      </c>
      <c r="N109" s="52"/>
      <c r="O109" s="52">
        <v>39</v>
      </c>
      <c r="P109" s="52"/>
      <c r="Q109" s="60">
        <v>30550</v>
      </c>
      <c r="R109" s="60">
        <v>31147</v>
      </c>
      <c r="S109" s="61" t="s">
        <v>480</v>
      </c>
      <c r="T109" s="62"/>
    </row>
    <row r="110" spans="1:20" ht="24.75" customHeight="1">
      <c r="A110" s="50">
        <v>107</v>
      </c>
      <c r="B110" s="51" t="s">
        <v>481</v>
      </c>
      <c r="C110" s="51" t="str">
        <f t="shared" si="8"/>
        <v>연립</v>
      </c>
      <c r="D110" s="52" t="s">
        <v>209</v>
      </c>
      <c r="E110" s="52" t="s">
        <v>1701</v>
      </c>
      <c r="F110" s="52" t="s">
        <v>482</v>
      </c>
      <c r="G110" s="52">
        <v>1533</v>
      </c>
      <c r="H110" s="52">
        <v>1900</v>
      </c>
      <c r="I110" s="52"/>
      <c r="J110" s="52"/>
      <c r="K110" s="52">
        <v>2</v>
      </c>
      <c r="L110" s="52">
        <v>3</v>
      </c>
      <c r="M110" s="117">
        <f t="shared" si="10"/>
        <v>27</v>
      </c>
      <c r="N110" s="52">
        <v>15</v>
      </c>
      <c r="O110" s="52">
        <v>12</v>
      </c>
      <c r="P110" s="52"/>
      <c r="Q110" s="60">
        <v>30865</v>
      </c>
      <c r="R110" s="60">
        <v>31164</v>
      </c>
      <c r="S110" s="61"/>
      <c r="T110" s="62"/>
    </row>
    <row r="111" spans="1:20" ht="24.75" customHeight="1">
      <c r="A111" s="50">
        <v>108</v>
      </c>
      <c r="B111" s="51" t="s">
        <v>483</v>
      </c>
      <c r="C111" s="51" t="str">
        <f t="shared" si="8"/>
        <v>연립</v>
      </c>
      <c r="D111" s="52" t="s">
        <v>206</v>
      </c>
      <c r="E111" s="52" t="s">
        <v>270</v>
      </c>
      <c r="F111" s="52" t="s">
        <v>484</v>
      </c>
      <c r="G111" s="52">
        <v>4163</v>
      </c>
      <c r="H111" s="52">
        <v>3738</v>
      </c>
      <c r="I111" s="52"/>
      <c r="J111" s="52"/>
      <c r="K111" s="52">
        <v>4</v>
      </c>
      <c r="L111" s="52">
        <v>3</v>
      </c>
      <c r="M111" s="117">
        <f t="shared" si="10"/>
        <v>54</v>
      </c>
      <c r="N111" s="52">
        <v>3</v>
      </c>
      <c r="O111" s="52">
        <v>51</v>
      </c>
      <c r="P111" s="52"/>
      <c r="Q111" s="60">
        <v>30925</v>
      </c>
      <c r="R111" s="60">
        <v>31185</v>
      </c>
      <c r="S111" s="61"/>
      <c r="T111" s="62"/>
    </row>
    <row r="112" spans="1:20" ht="24.75" customHeight="1">
      <c r="A112" s="50">
        <v>109</v>
      </c>
      <c r="B112" s="51" t="s">
        <v>424</v>
      </c>
      <c r="C112" s="51" t="str">
        <f t="shared" si="8"/>
        <v>아파트</v>
      </c>
      <c r="D112" s="52" t="s">
        <v>206</v>
      </c>
      <c r="E112" s="52" t="s">
        <v>224</v>
      </c>
      <c r="F112" s="52" t="s">
        <v>485</v>
      </c>
      <c r="G112" s="52">
        <v>1369</v>
      </c>
      <c r="H112" s="59">
        <v>1931.85</v>
      </c>
      <c r="I112" s="52"/>
      <c r="J112" s="52"/>
      <c r="K112" s="52">
        <v>1</v>
      </c>
      <c r="L112" s="52">
        <v>5</v>
      </c>
      <c r="M112" s="117">
        <f t="shared" si="10"/>
        <v>30</v>
      </c>
      <c r="N112" s="52">
        <v>30</v>
      </c>
      <c r="O112" s="52"/>
      <c r="P112" s="52"/>
      <c r="Q112" s="56">
        <v>30912</v>
      </c>
      <c r="R112" s="56">
        <v>31190</v>
      </c>
      <c r="S112" s="57"/>
      <c r="T112" s="58"/>
    </row>
    <row r="113" spans="1:20" ht="24.75" customHeight="1">
      <c r="A113" s="50">
        <v>110</v>
      </c>
      <c r="B113" s="51" t="s">
        <v>486</v>
      </c>
      <c r="C113" s="51" t="str">
        <f t="shared" si="8"/>
        <v>연립</v>
      </c>
      <c r="D113" s="52" t="s">
        <v>209</v>
      </c>
      <c r="E113" s="52" t="s">
        <v>393</v>
      </c>
      <c r="F113" s="52" t="s">
        <v>487</v>
      </c>
      <c r="G113" s="52">
        <v>2390</v>
      </c>
      <c r="H113" s="52">
        <v>2641.98</v>
      </c>
      <c r="I113" s="52">
        <v>46.8</v>
      </c>
      <c r="J113" s="52">
        <v>110.5</v>
      </c>
      <c r="K113" s="52">
        <v>3</v>
      </c>
      <c r="L113" s="52">
        <v>3</v>
      </c>
      <c r="M113" s="117">
        <f t="shared" si="10"/>
        <v>42</v>
      </c>
      <c r="N113" s="52"/>
      <c r="O113" s="52">
        <v>42</v>
      </c>
      <c r="P113" s="52"/>
      <c r="Q113" s="64">
        <v>30925</v>
      </c>
      <c r="R113" s="64">
        <v>31191</v>
      </c>
      <c r="S113" s="65" t="s">
        <v>488</v>
      </c>
      <c r="T113" s="66" t="s">
        <v>488</v>
      </c>
    </row>
    <row r="114" spans="1:20" ht="24.75" customHeight="1">
      <c r="A114" s="50">
        <v>111</v>
      </c>
      <c r="B114" s="51" t="s">
        <v>489</v>
      </c>
      <c r="C114" s="51" t="str">
        <f t="shared" si="8"/>
        <v>아파트</v>
      </c>
      <c r="D114" s="52" t="s">
        <v>209</v>
      </c>
      <c r="E114" s="52" t="s">
        <v>1622</v>
      </c>
      <c r="F114" s="52" t="s">
        <v>490</v>
      </c>
      <c r="G114" s="52">
        <v>6813</v>
      </c>
      <c r="H114" s="52">
        <v>11108.43</v>
      </c>
      <c r="I114" s="52"/>
      <c r="J114" s="52">
        <v>163</v>
      </c>
      <c r="K114" s="52">
        <v>3</v>
      </c>
      <c r="L114" s="52">
        <v>5</v>
      </c>
      <c r="M114" s="117">
        <f t="shared" si="10"/>
        <v>120</v>
      </c>
      <c r="N114" s="52"/>
      <c r="O114" s="52">
        <v>110</v>
      </c>
      <c r="P114" s="52">
        <v>10</v>
      </c>
      <c r="Q114" s="53">
        <v>30524</v>
      </c>
      <c r="R114" s="53">
        <v>31192</v>
      </c>
      <c r="S114" s="54" t="s">
        <v>491</v>
      </c>
      <c r="T114" s="55" t="s">
        <v>492</v>
      </c>
    </row>
    <row r="115" spans="1:20" ht="24.75" customHeight="1">
      <c r="A115" s="50">
        <v>112</v>
      </c>
      <c r="B115" s="51" t="s">
        <v>493</v>
      </c>
      <c r="C115" s="51" t="str">
        <f t="shared" si="8"/>
        <v>아파트</v>
      </c>
      <c r="D115" s="52" t="s">
        <v>209</v>
      </c>
      <c r="E115" s="52" t="s">
        <v>1701</v>
      </c>
      <c r="F115" s="52" t="s">
        <v>494</v>
      </c>
      <c r="G115" s="52">
        <v>5218</v>
      </c>
      <c r="H115" s="52">
        <v>12615</v>
      </c>
      <c r="I115" s="59">
        <v>22.18</v>
      </c>
      <c r="J115" s="59">
        <v>247.44</v>
      </c>
      <c r="K115" s="52">
        <v>1</v>
      </c>
      <c r="L115" s="52">
        <v>10</v>
      </c>
      <c r="M115" s="117">
        <f t="shared" si="10"/>
        <v>100</v>
      </c>
      <c r="N115" s="52"/>
      <c r="O115" s="52">
        <v>60</v>
      </c>
      <c r="P115" s="52">
        <v>40</v>
      </c>
      <c r="Q115" s="56">
        <v>30523</v>
      </c>
      <c r="R115" s="56">
        <v>31215</v>
      </c>
      <c r="S115" s="57" t="s">
        <v>495</v>
      </c>
      <c r="T115" s="58"/>
    </row>
    <row r="116" spans="1:20" ht="24.75" customHeight="1">
      <c r="A116" s="50">
        <v>113</v>
      </c>
      <c r="B116" s="51" t="s">
        <v>496</v>
      </c>
      <c r="C116" s="51" t="str">
        <f t="shared" si="8"/>
        <v>연립</v>
      </c>
      <c r="D116" s="52" t="s">
        <v>209</v>
      </c>
      <c r="E116" s="52" t="s">
        <v>220</v>
      </c>
      <c r="F116" s="52" t="s">
        <v>497</v>
      </c>
      <c r="G116" s="52">
        <v>4956</v>
      </c>
      <c r="H116" s="52">
        <v>3717</v>
      </c>
      <c r="I116" s="52">
        <v>25</v>
      </c>
      <c r="J116" s="52">
        <v>75</v>
      </c>
      <c r="K116" s="52">
        <v>5</v>
      </c>
      <c r="L116" s="52">
        <v>3</v>
      </c>
      <c r="M116" s="117">
        <f t="shared" si="10"/>
        <v>51</v>
      </c>
      <c r="N116" s="52"/>
      <c r="O116" s="52">
        <v>51</v>
      </c>
      <c r="P116" s="52"/>
      <c r="Q116" s="64">
        <v>30881</v>
      </c>
      <c r="R116" s="64">
        <v>31244</v>
      </c>
      <c r="S116" s="65"/>
      <c r="T116" s="66"/>
    </row>
    <row r="117" spans="1:20" ht="24.75" customHeight="1">
      <c r="A117" s="50">
        <v>114</v>
      </c>
      <c r="B117" s="51" t="s">
        <v>498</v>
      </c>
      <c r="C117" s="51" t="str">
        <f t="shared" si="8"/>
        <v>아파트</v>
      </c>
      <c r="D117" s="52" t="s">
        <v>206</v>
      </c>
      <c r="E117" s="52" t="s">
        <v>415</v>
      </c>
      <c r="F117" s="52" t="s">
        <v>499</v>
      </c>
      <c r="G117" s="52">
        <v>11151</v>
      </c>
      <c r="H117" s="52">
        <v>12974.4</v>
      </c>
      <c r="I117" s="59">
        <v>23.23</v>
      </c>
      <c r="J117" s="59">
        <v>480.61</v>
      </c>
      <c r="K117" s="52">
        <v>4</v>
      </c>
      <c r="L117" s="52">
        <v>5</v>
      </c>
      <c r="M117" s="117">
        <f t="shared" si="10"/>
        <v>240</v>
      </c>
      <c r="N117" s="52">
        <v>240</v>
      </c>
      <c r="O117" s="52"/>
      <c r="P117" s="52"/>
      <c r="Q117" s="56">
        <v>30856</v>
      </c>
      <c r="R117" s="56">
        <v>31259</v>
      </c>
      <c r="S117" s="57" t="s">
        <v>500</v>
      </c>
      <c r="T117" s="58"/>
    </row>
    <row r="118" spans="1:20" ht="24.75" customHeight="1">
      <c r="A118" s="50">
        <v>115</v>
      </c>
      <c r="B118" s="51" t="s">
        <v>501</v>
      </c>
      <c r="C118" s="51" t="str">
        <f t="shared" si="8"/>
        <v>아파트</v>
      </c>
      <c r="D118" s="52" t="s">
        <v>206</v>
      </c>
      <c r="E118" s="52" t="s">
        <v>224</v>
      </c>
      <c r="F118" s="52" t="s">
        <v>502</v>
      </c>
      <c r="G118" s="52">
        <v>3284</v>
      </c>
      <c r="H118" s="52">
        <v>5331</v>
      </c>
      <c r="I118" s="59">
        <v>32.6</v>
      </c>
      <c r="J118" s="52">
        <v>150</v>
      </c>
      <c r="K118" s="52">
        <v>2</v>
      </c>
      <c r="L118" s="52">
        <v>5</v>
      </c>
      <c r="M118" s="117">
        <f t="shared" si="10"/>
        <v>80</v>
      </c>
      <c r="N118" s="52">
        <v>80</v>
      </c>
      <c r="O118" s="52"/>
      <c r="P118" s="52"/>
      <c r="Q118" s="56">
        <v>31195</v>
      </c>
      <c r="R118" s="56">
        <v>31351</v>
      </c>
      <c r="S118" s="57" t="s">
        <v>503</v>
      </c>
      <c r="T118" s="58"/>
    </row>
    <row r="119" spans="1:20" ht="24.75" customHeight="1">
      <c r="A119" s="50">
        <v>116</v>
      </c>
      <c r="B119" s="51" t="s">
        <v>504</v>
      </c>
      <c r="C119" s="51" t="str">
        <f t="shared" si="8"/>
        <v>아파트</v>
      </c>
      <c r="D119" s="52" t="s">
        <v>206</v>
      </c>
      <c r="E119" s="52" t="s">
        <v>310</v>
      </c>
      <c r="F119" s="52" t="s">
        <v>505</v>
      </c>
      <c r="G119" s="52">
        <v>3727</v>
      </c>
      <c r="H119" s="52">
        <v>5135</v>
      </c>
      <c r="I119" s="59">
        <v>27.78</v>
      </c>
      <c r="J119" s="59">
        <v>129.51</v>
      </c>
      <c r="K119" s="52">
        <v>2</v>
      </c>
      <c r="L119" s="52">
        <v>5</v>
      </c>
      <c r="M119" s="117">
        <f t="shared" si="10"/>
        <v>70</v>
      </c>
      <c r="N119" s="52"/>
      <c r="O119" s="52">
        <v>70</v>
      </c>
      <c r="P119" s="52"/>
      <c r="Q119" s="56">
        <v>31183</v>
      </c>
      <c r="R119" s="56">
        <v>31358</v>
      </c>
      <c r="S119" s="57" t="s">
        <v>506</v>
      </c>
      <c r="T119" s="58"/>
    </row>
    <row r="120" spans="1:20" ht="24.75" customHeight="1">
      <c r="A120" s="50">
        <v>117</v>
      </c>
      <c r="B120" s="51" t="s">
        <v>507</v>
      </c>
      <c r="C120" s="51" t="str">
        <f t="shared" si="8"/>
        <v>아파트</v>
      </c>
      <c r="D120" s="52" t="s">
        <v>206</v>
      </c>
      <c r="E120" s="52" t="s">
        <v>310</v>
      </c>
      <c r="F120" s="52" t="s">
        <v>508</v>
      </c>
      <c r="G120" s="52">
        <v>2553</v>
      </c>
      <c r="H120" s="52">
        <v>3314</v>
      </c>
      <c r="I120" s="59">
        <v>24.71</v>
      </c>
      <c r="J120" s="59">
        <v>129.79</v>
      </c>
      <c r="K120" s="52">
        <v>1</v>
      </c>
      <c r="L120" s="52">
        <v>5</v>
      </c>
      <c r="M120" s="117">
        <f t="shared" si="10"/>
        <v>48</v>
      </c>
      <c r="N120" s="52">
        <v>48</v>
      </c>
      <c r="O120" s="52"/>
      <c r="P120" s="52"/>
      <c r="Q120" s="56">
        <v>30670</v>
      </c>
      <c r="R120" s="56">
        <v>31389</v>
      </c>
      <c r="S120" s="57" t="s">
        <v>509</v>
      </c>
      <c r="T120" s="58"/>
    </row>
    <row r="121" spans="1:20" ht="24.75" customHeight="1">
      <c r="A121" s="50">
        <v>118</v>
      </c>
      <c r="B121" s="51" t="s">
        <v>510</v>
      </c>
      <c r="C121" s="51" t="str">
        <f t="shared" si="8"/>
        <v>연립</v>
      </c>
      <c r="D121" s="52" t="s">
        <v>206</v>
      </c>
      <c r="E121" s="52" t="s">
        <v>258</v>
      </c>
      <c r="F121" s="52" t="s">
        <v>511</v>
      </c>
      <c r="G121" s="52">
        <v>1841</v>
      </c>
      <c r="H121" s="52">
        <v>1421</v>
      </c>
      <c r="I121" s="52"/>
      <c r="J121" s="52"/>
      <c r="K121" s="52">
        <v>2</v>
      </c>
      <c r="L121" s="52">
        <v>4</v>
      </c>
      <c r="M121" s="117">
        <f t="shared" si="10"/>
        <v>20</v>
      </c>
      <c r="N121" s="52"/>
      <c r="O121" s="52">
        <v>20</v>
      </c>
      <c r="P121" s="52"/>
      <c r="Q121" s="60">
        <v>30977</v>
      </c>
      <c r="R121" s="60">
        <v>31444</v>
      </c>
      <c r="S121" s="61"/>
      <c r="T121" s="62"/>
    </row>
    <row r="122" spans="1:20" ht="24.75" customHeight="1">
      <c r="A122" s="50">
        <v>119</v>
      </c>
      <c r="B122" s="51" t="s">
        <v>467</v>
      </c>
      <c r="C122" s="51" t="str">
        <f t="shared" si="8"/>
        <v>아파트</v>
      </c>
      <c r="D122" s="52" t="s">
        <v>206</v>
      </c>
      <c r="E122" s="52" t="s">
        <v>224</v>
      </c>
      <c r="F122" s="52" t="s">
        <v>512</v>
      </c>
      <c r="G122" s="52">
        <v>1511</v>
      </c>
      <c r="H122" s="59">
        <v>1968.3</v>
      </c>
      <c r="I122" s="52"/>
      <c r="J122" s="52"/>
      <c r="K122" s="52">
        <v>1</v>
      </c>
      <c r="L122" s="52">
        <v>5</v>
      </c>
      <c r="M122" s="117">
        <f t="shared" si="10"/>
        <v>30</v>
      </c>
      <c r="N122" s="52">
        <v>30</v>
      </c>
      <c r="O122" s="52"/>
      <c r="P122" s="52"/>
      <c r="Q122" s="56">
        <v>31250</v>
      </c>
      <c r="R122" s="56">
        <v>31478</v>
      </c>
      <c r="S122" s="57"/>
      <c r="T122" s="58"/>
    </row>
    <row r="123" spans="1:20" ht="24.75" customHeight="1">
      <c r="A123" s="50">
        <v>120</v>
      </c>
      <c r="B123" s="51" t="s">
        <v>513</v>
      </c>
      <c r="C123" s="51" t="s">
        <v>223</v>
      </c>
      <c r="D123" s="52" t="s">
        <v>209</v>
      </c>
      <c r="E123" s="52" t="s">
        <v>1701</v>
      </c>
      <c r="F123" s="52" t="s">
        <v>514</v>
      </c>
      <c r="G123" s="52">
        <v>1429</v>
      </c>
      <c r="H123" s="52">
        <v>1244.33</v>
      </c>
      <c r="I123" s="52"/>
      <c r="J123" s="52"/>
      <c r="K123" s="52">
        <v>2</v>
      </c>
      <c r="L123" s="52">
        <v>3</v>
      </c>
      <c r="M123" s="117">
        <f t="shared" si="10"/>
        <v>26</v>
      </c>
      <c r="N123" s="52">
        <v>26</v>
      </c>
      <c r="O123" s="52"/>
      <c r="P123" s="52"/>
      <c r="Q123" s="72">
        <v>31231</v>
      </c>
      <c r="R123" s="72">
        <v>31489</v>
      </c>
      <c r="S123" s="73" t="s">
        <v>515</v>
      </c>
      <c r="T123" s="66"/>
    </row>
    <row r="124" spans="1:20" ht="24.75" customHeight="1">
      <c r="A124" s="50">
        <v>121</v>
      </c>
      <c r="B124" s="51" t="s">
        <v>516</v>
      </c>
      <c r="C124" s="51" t="str">
        <f t="shared" ref="C124:C149" si="11">IF(L124&gt;=5,"아파트",IF(H124/K124&gt;660,"연립","다세대"))</f>
        <v>아파트</v>
      </c>
      <c r="D124" s="52" t="s">
        <v>209</v>
      </c>
      <c r="E124" s="52" t="s">
        <v>517</v>
      </c>
      <c r="F124" s="52" t="s">
        <v>518</v>
      </c>
      <c r="G124" s="52">
        <v>14155</v>
      </c>
      <c r="H124" s="52">
        <v>18135</v>
      </c>
      <c r="I124" s="52">
        <v>30.25</v>
      </c>
      <c r="J124" s="52">
        <v>133.56</v>
      </c>
      <c r="K124" s="52">
        <v>5</v>
      </c>
      <c r="L124" s="52">
        <v>5</v>
      </c>
      <c r="M124" s="117">
        <f t="shared" si="10"/>
        <v>270</v>
      </c>
      <c r="N124" s="52">
        <v>270</v>
      </c>
      <c r="O124" s="52"/>
      <c r="P124" s="52"/>
      <c r="Q124" s="53">
        <v>31187</v>
      </c>
      <c r="R124" s="53">
        <v>31523</v>
      </c>
      <c r="S124" s="54" t="s">
        <v>437</v>
      </c>
      <c r="T124" s="55" t="s">
        <v>437</v>
      </c>
    </row>
    <row r="125" spans="1:20" ht="24.75" customHeight="1">
      <c r="A125" s="50">
        <v>122</v>
      </c>
      <c r="B125" s="51" t="s">
        <v>519</v>
      </c>
      <c r="C125" s="51" t="str">
        <f t="shared" si="11"/>
        <v>연립</v>
      </c>
      <c r="D125" s="52" t="s">
        <v>206</v>
      </c>
      <c r="E125" s="52" t="s">
        <v>250</v>
      </c>
      <c r="F125" s="52" t="s">
        <v>520</v>
      </c>
      <c r="G125" s="52">
        <v>1365</v>
      </c>
      <c r="H125" s="52">
        <v>1864</v>
      </c>
      <c r="I125" s="52"/>
      <c r="J125" s="52"/>
      <c r="K125" s="52">
        <v>1</v>
      </c>
      <c r="L125" s="52">
        <v>3</v>
      </c>
      <c r="M125" s="117">
        <f t="shared" si="10"/>
        <v>36</v>
      </c>
      <c r="N125" s="52">
        <v>36</v>
      </c>
      <c r="O125" s="52"/>
      <c r="P125" s="52"/>
      <c r="Q125" s="60">
        <v>31385</v>
      </c>
      <c r="R125" s="60">
        <v>31534</v>
      </c>
      <c r="S125" s="61"/>
      <c r="T125" s="62"/>
    </row>
    <row r="126" spans="1:20" ht="24.75" customHeight="1">
      <c r="A126" s="50">
        <v>123</v>
      </c>
      <c r="B126" s="51" t="s">
        <v>521</v>
      </c>
      <c r="C126" s="51" t="str">
        <f t="shared" si="11"/>
        <v>연립</v>
      </c>
      <c r="D126" s="52" t="s">
        <v>206</v>
      </c>
      <c r="E126" s="52" t="s">
        <v>270</v>
      </c>
      <c r="F126" s="52" t="s">
        <v>522</v>
      </c>
      <c r="G126" s="52">
        <v>1740</v>
      </c>
      <c r="H126" s="52">
        <v>1889</v>
      </c>
      <c r="I126" s="52"/>
      <c r="J126" s="52"/>
      <c r="K126" s="52">
        <v>1</v>
      </c>
      <c r="L126" s="52">
        <v>3</v>
      </c>
      <c r="M126" s="117">
        <f t="shared" si="10"/>
        <v>39</v>
      </c>
      <c r="N126" s="52">
        <v>36</v>
      </c>
      <c r="O126" s="52">
        <v>3</v>
      </c>
      <c r="P126" s="52"/>
      <c r="Q126" s="60">
        <v>31295</v>
      </c>
      <c r="R126" s="60">
        <v>31545</v>
      </c>
      <c r="S126" s="61"/>
      <c r="T126" s="62"/>
    </row>
    <row r="127" spans="1:20" ht="24.75" customHeight="1">
      <c r="A127" s="50">
        <v>124</v>
      </c>
      <c r="B127" s="51" t="s">
        <v>523</v>
      </c>
      <c r="C127" s="51" t="str">
        <f t="shared" si="11"/>
        <v>연립</v>
      </c>
      <c r="D127" s="52" t="s">
        <v>209</v>
      </c>
      <c r="E127" s="52" t="s">
        <v>335</v>
      </c>
      <c r="F127" s="52" t="s">
        <v>524</v>
      </c>
      <c r="G127" s="52">
        <v>3566.3</v>
      </c>
      <c r="H127" s="52">
        <v>2656.17</v>
      </c>
      <c r="I127" s="52">
        <v>28.5</v>
      </c>
      <c r="J127" s="52">
        <v>73.959999999999994</v>
      </c>
      <c r="K127" s="52">
        <v>4</v>
      </c>
      <c r="L127" s="52">
        <v>3</v>
      </c>
      <c r="M127" s="117">
        <f t="shared" si="10"/>
        <v>66</v>
      </c>
      <c r="N127" s="52">
        <v>66</v>
      </c>
      <c r="O127" s="52"/>
      <c r="P127" s="52"/>
      <c r="Q127" s="64">
        <v>31282</v>
      </c>
      <c r="R127" s="64">
        <v>31568</v>
      </c>
      <c r="S127" s="65" t="s">
        <v>525</v>
      </c>
      <c r="T127" s="66" t="s">
        <v>526</v>
      </c>
    </row>
    <row r="128" spans="1:20" ht="24.75" customHeight="1">
      <c r="A128" s="50">
        <v>125</v>
      </c>
      <c r="B128" s="51" t="s">
        <v>527</v>
      </c>
      <c r="C128" s="51" t="str">
        <f t="shared" si="11"/>
        <v>아파트</v>
      </c>
      <c r="D128" s="52" t="s">
        <v>209</v>
      </c>
      <c r="E128" s="52" t="s">
        <v>335</v>
      </c>
      <c r="F128" s="52" t="s">
        <v>528</v>
      </c>
      <c r="G128" s="52">
        <v>8587.8799999999992</v>
      </c>
      <c r="H128" s="52">
        <v>10884.34</v>
      </c>
      <c r="I128" s="52">
        <v>27.17</v>
      </c>
      <c r="J128" s="52">
        <v>117.1</v>
      </c>
      <c r="K128" s="52">
        <v>3</v>
      </c>
      <c r="L128" s="52">
        <v>5</v>
      </c>
      <c r="M128" s="117">
        <f t="shared" si="10"/>
        <v>164</v>
      </c>
      <c r="N128" s="52"/>
      <c r="O128" s="52">
        <v>164</v>
      </c>
      <c r="P128" s="52"/>
      <c r="Q128" s="53">
        <v>31212</v>
      </c>
      <c r="R128" s="53">
        <v>31575</v>
      </c>
      <c r="S128" s="54" t="s">
        <v>529</v>
      </c>
      <c r="T128" s="55" t="s">
        <v>529</v>
      </c>
    </row>
    <row r="129" spans="1:20" ht="24.75" customHeight="1">
      <c r="A129" s="50">
        <v>126</v>
      </c>
      <c r="B129" s="51" t="s">
        <v>530</v>
      </c>
      <c r="C129" s="51" t="str">
        <f t="shared" si="11"/>
        <v>아파트</v>
      </c>
      <c r="D129" s="52" t="s">
        <v>209</v>
      </c>
      <c r="E129" s="52" t="s">
        <v>330</v>
      </c>
      <c r="F129" s="52" t="s">
        <v>531</v>
      </c>
      <c r="G129" s="52">
        <v>4396</v>
      </c>
      <c r="H129" s="52">
        <f>2030.4+2030.4</f>
        <v>4060.8</v>
      </c>
      <c r="I129" s="52">
        <v>23.87</v>
      </c>
      <c r="J129" s="52">
        <v>98.58</v>
      </c>
      <c r="K129" s="52">
        <v>2</v>
      </c>
      <c r="L129" s="52">
        <v>5</v>
      </c>
      <c r="M129" s="117">
        <f t="shared" ref="M129:M160" si="12">SUM(N129:P129)</f>
        <v>80</v>
      </c>
      <c r="N129" s="52">
        <v>80</v>
      </c>
      <c r="O129" s="52"/>
      <c r="P129" s="52"/>
      <c r="Q129" s="53">
        <v>31338</v>
      </c>
      <c r="R129" s="53">
        <v>31591</v>
      </c>
      <c r="S129" s="54" t="s">
        <v>532</v>
      </c>
      <c r="T129" s="55" t="s">
        <v>533</v>
      </c>
    </row>
    <row r="130" spans="1:20" ht="24.75" customHeight="1">
      <c r="A130" s="50">
        <v>127</v>
      </c>
      <c r="B130" s="51" t="s">
        <v>535</v>
      </c>
      <c r="C130" s="51" t="str">
        <f t="shared" si="11"/>
        <v>아파트</v>
      </c>
      <c r="D130" s="52" t="s">
        <v>209</v>
      </c>
      <c r="E130" s="52" t="s">
        <v>210</v>
      </c>
      <c r="F130" s="52" t="s">
        <v>536</v>
      </c>
      <c r="G130" s="52">
        <v>5391</v>
      </c>
      <c r="H130" s="52">
        <v>6486.3</v>
      </c>
      <c r="I130" s="52">
        <v>25.42</v>
      </c>
      <c r="J130" s="52">
        <v>121.84</v>
      </c>
      <c r="K130" s="52">
        <v>2</v>
      </c>
      <c r="L130" s="52">
        <v>5</v>
      </c>
      <c r="M130" s="117">
        <f t="shared" si="12"/>
        <v>110</v>
      </c>
      <c r="N130" s="52">
        <v>110</v>
      </c>
      <c r="O130" s="52"/>
      <c r="P130" s="52"/>
      <c r="Q130" s="53">
        <v>31327</v>
      </c>
      <c r="R130" s="53">
        <v>31750</v>
      </c>
      <c r="S130" s="54" t="s">
        <v>537</v>
      </c>
      <c r="T130" s="55" t="s">
        <v>538</v>
      </c>
    </row>
    <row r="131" spans="1:20" ht="24.75" customHeight="1">
      <c r="A131" s="50">
        <v>128</v>
      </c>
      <c r="B131" s="51" t="s">
        <v>539</v>
      </c>
      <c r="C131" s="51" t="str">
        <f t="shared" si="11"/>
        <v>아파트</v>
      </c>
      <c r="D131" s="52" t="s">
        <v>209</v>
      </c>
      <c r="E131" s="52" t="s">
        <v>540</v>
      </c>
      <c r="F131" s="52" t="s">
        <v>541</v>
      </c>
      <c r="G131" s="52">
        <v>24681</v>
      </c>
      <c r="H131" s="52">
        <v>35885.300000000003</v>
      </c>
      <c r="I131" s="52">
        <v>30.5</v>
      </c>
      <c r="J131" s="52">
        <v>149.4</v>
      </c>
      <c r="K131" s="52">
        <v>10</v>
      </c>
      <c r="L131" s="52">
        <v>5</v>
      </c>
      <c r="M131" s="117">
        <f t="shared" si="12"/>
        <v>480</v>
      </c>
      <c r="N131" s="52">
        <v>280</v>
      </c>
      <c r="O131" s="52">
        <v>200</v>
      </c>
      <c r="P131" s="52"/>
      <c r="Q131" s="53">
        <v>31187</v>
      </c>
      <c r="R131" s="53">
        <v>31751</v>
      </c>
      <c r="S131" s="54" t="s">
        <v>542</v>
      </c>
      <c r="T131" s="55" t="s">
        <v>542</v>
      </c>
    </row>
    <row r="132" spans="1:20" ht="24.75" customHeight="1">
      <c r="A132" s="50">
        <v>129</v>
      </c>
      <c r="B132" s="51" t="s">
        <v>543</v>
      </c>
      <c r="C132" s="51" t="str">
        <f t="shared" si="11"/>
        <v>아파트</v>
      </c>
      <c r="D132" s="52" t="s">
        <v>209</v>
      </c>
      <c r="E132" s="52" t="s">
        <v>540</v>
      </c>
      <c r="F132" s="52" t="s">
        <v>544</v>
      </c>
      <c r="G132" s="52">
        <v>24460</v>
      </c>
      <c r="H132" s="52">
        <v>30460</v>
      </c>
      <c r="I132" s="52">
        <v>26.6</v>
      </c>
      <c r="J132" s="52">
        <v>125.8</v>
      </c>
      <c r="K132" s="52">
        <v>8</v>
      </c>
      <c r="L132" s="52">
        <v>5</v>
      </c>
      <c r="M132" s="117">
        <f t="shared" si="12"/>
        <v>480</v>
      </c>
      <c r="N132" s="52">
        <v>480</v>
      </c>
      <c r="O132" s="52"/>
      <c r="P132" s="52"/>
      <c r="Q132" s="53">
        <v>31328</v>
      </c>
      <c r="R132" s="53">
        <v>31762</v>
      </c>
      <c r="S132" s="54" t="s">
        <v>545</v>
      </c>
      <c r="T132" s="55" t="s">
        <v>545</v>
      </c>
    </row>
    <row r="133" spans="1:20" ht="24.75" customHeight="1">
      <c r="A133" s="50">
        <v>130</v>
      </c>
      <c r="B133" s="51" t="s">
        <v>546</v>
      </c>
      <c r="C133" s="51" t="str">
        <f t="shared" si="11"/>
        <v>아파트</v>
      </c>
      <c r="D133" s="52" t="s">
        <v>206</v>
      </c>
      <c r="E133" s="52" t="s">
        <v>310</v>
      </c>
      <c r="F133" s="52" t="s">
        <v>547</v>
      </c>
      <c r="G133" s="52">
        <v>4536</v>
      </c>
      <c r="H133" s="52">
        <v>4098</v>
      </c>
      <c r="I133" s="52"/>
      <c r="J133" s="52"/>
      <c r="K133" s="52">
        <v>2</v>
      </c>
      <c r="L133" s="52">
        <v>5</v>
      </c>
      <c r="M133" s="117">
        <f t="shared" si="12"/>
        <v>98</v>
      </c>
      <c r="N133" s="52">
        <v>98</v>
      </c>
      <c r="O133" s="52"/>
      <c r="P133" s="52"/>
      <c r="Q133" s="56">
        <v>31519</v>
      </c>
      <c r="R133" s="56">
        <v>31769</v>
      </c>
      <c r="S133" s="57" t="s">
        <v>1721</v>
      </c>
      <c r="T133" s="58"/>
    </row>
    <row r="134" spans="1:20" ht="24.75" customHeight="1">
      <c r="A134" s="50">
        <v>131</v>
      </c>
      <c r="B134" s="51" t="s">
        <v>548</v>
      </c>
      <c r="C134" s="51" t="str">
        <f t="shared" si="11"/>
        <v>아파트</v>
      </c>
      <c r="D134" s="52" t="s">
        <v>206</v>
      </c>
      <c r="E134" s="52" t="s">
        <v>327</v>
      </c>
      <c r="F134" s="52" t="s">
        <v>549</v>
      </c>
      <c r="G134" s="52">
        <v>2860</v>
      </c>
      <c r="H134" s="52">
        <v>3800</v>
      </c>
      <c r="I134" s="59">
        <v>34.159999999999997</v>
      </c>
      <c r="J134" s="59">
        <v>132.80000000000001</v>
      </c>
      <c r="K134" s="52">
        <v>2</v>
      </c>
      <c r="L134" s="52">
        <v>5</v>
      </c>
      <c r="M134" s="117">
        <f t="shared" si="12"/>
        <v>65</v>
      </c>
      <c r="N134" s="52">
        <v>65</v>
      </c>
      <c r="O134" s="52"/>
      <c r="P134" s="52"/>
      <c r="Q134" s="56">
        <v>31579</v>
      </c>
      <c r="R134" s="56">
        <v>31786</v>
      </c>
      <c r="S134" s="57" t="s">
        <v>550</v>
      </c>
      <c r="T134" s="58"/>
    </row>
    <row r="135" spans="1:20" ht="24.75" customHeight="1">
      <c r="A135" s="50">
        <v>132</v>
      </c>
      <c r="B135" s="51" t="s">
        <v>246</v>
      </c>
      <c r="C135" s="51" t="str">
        <f t="shared" si="11"/>
        <v>아파트</v>
      </c>
      <c r="D135" s="52" t="s">
        <v>206</v>
      </c>
      <c r="E135" s="52" t="s">
        <v>415</v>
      </c>
      <c r="F135" s="52" t="s">
        <v>551</v>
      </c>
      <c r="G135" s="52">
        <v>5769</v>
      </c>
      <c r="H135" s="52">
        <v>7186</v>
      </c>
      <c r="I135" s="52">
        <v>26.26</v>
      </c>
      <c r="J135" s="52">
        <v>122.35</v>
      </c>
      <c r="K135" s="52">
        <v>3</v>
      </c>
      <c r="L135" s="52">
        <v>5</v>
      </c>
      <c r="M135" s="117">
        <f t="shared" si="12"/>
        <v>110</v>
      </c>
      <c r="N135" s="52">
        <v>110</v>
      </c>
      <c r="O135" s="52"/>
      <c r="P135" s="52"/>
      <c r="Q135" s="56">
        <v>31575</v>
      </c>
      <c r="R135" s="56">
        <v>31801</v>
      </c>
      <c r="S135" s="57" t="s">
        <v>1722</v>
      </c>
      <c r="T135" s="58" t="s">
        <v>1723</v>
      </c>
    </row>
    <row r="136" spans="1:20" ht="24.75" customHeight="1">
      <c r="A136" s="50">
        <v>133</v>
      </c>
      <c r="B136" s="51" t="s">
        <v>424</v>
      </c>
      <c r="C136" s="51" t="str">
        <f t="shared" si="11"/>
        <v>아파트</v>
      </c>
      <c r="D136" s="52" t="s">
        <v>209</v>
      </c>
      <c r="E136" s="52" t="s">
        <v>393</v>
      </c>
      <c r="F136" s="52" t="s">
        <v>552</v>
      </c>
      <c r="G136" s="52">
        <v>3220</v>
      </c>
      <c r="H136" s="52">
        <v>3240</v>
      </c>
      <c r="I136" s="52">
        <v>20.100000000000001</v>
      </c>
      <c r="J136" s="52">
        <v>100.6</v>
      </c>
      <c r="K136" s="52">
        <v>2</v>
      </c>
      <c r="L136" s="52">
        <v>5</v>
      </c>
      <c r="M136" s="117">
        <f t="shared" si="12"/>
        <v>50</v>
      </c>
      <c r="N136" s="52">
        <v>50</v>
      </c>
      <c r="O136" s="52"/>
      <c r="P136" s="52"/>
      <c r="Q136" s="53">
        <v>31399</v>
      </c>
      <c r="R136" s="53">
        <v>31831</v>
      </c>
      <c r="S136" s="54" t="s">
        <v>553</v>
      </c>
      <c r="T136" s="55" t="s">
        <v>553</v>
      </c>
    </row>
    <row r="137" spans="1:20" ht="24.75" customHeight="1">
      <c r="A137" s="50">
        <v>134</v>
      </c>
      <c r="B137" s="51" t="s">
        <v>554</v>
      </c>
      <c r="C137" s="51" t="str">
        <f t="shared" si="11"/>
        <v>아파트</v>
      </c>
      <c r="D137" s="52" t="s">
        <v>209</v>
      </c>
      <c r="E137" s="52" t="s">
        <v>281</v>
      </c>
      <c r="F137" s="52" t="s">
        <v>555</v>
      </c>
      <c r="G137" s="52">
        <v>2373.23</v>
      </c>
      <c r="H137" s="52">
        <v>12384.95</v>
      </c>
      <c r="I137" s="52"/>
      <c r="J137" s="52"/>
      <c r="K137" s="52">
        <v>1</v>
      </c>
      <c r="L137" s="52">
        <v>9</v>
      </c>
      <c r="M137" s="117">
        <f t="shared" si="12"/>
        <v>48</v>
      </c>
      <c r="N137" s="52">
        <v>12</v>
      </c>
      <c r="O137" s="52">
        <v>36</v>
      </c>
      <c r="P137" s="52"/>
      <c r="Q137" s="53">
        <v>31310</v>
      </c>
      <c r="R137" s="53">
        <v>31839</v>
      </c>
      <c r="S137" s="54" t="s">
        <v>556</v>
      </c>
      <c r="T137" s="55"/>
    </row>
    <row r="138" spans="1:20" ht="24.75" customHeight="1">
      <c r="A138" s="50">
        <v>135</v>
      </c>
      <c r="B138" s="51" t="s">
        <v>557</v>
      </c>
      <c r="C138" s="51" t="str">
        <f t="shared" si="11"/>
        <v>아파트</v>
      </c>
      <c r="D138" s="52" t="s">
        <v>209</v>
      </c>
      <c r="E138" s="52" t="s">
        <v>540</v>
      </c>
      <c r="F138" s="52" t="s">
        <v>558</v>
      </c>
      <c r="G138" s="52">
        <v>26263.5</v>
      </c>
      <c r="H138" s="52">
        <v>24275.5</v>
      </c>
      <c r="I138" s="52">
        <v>34.4</v>
      </c>
      <c r="J138" s="52">
        <v>129.80000000000001</v>
      </c>
      <c r="K138" s="52">
        <v>8</v>
      </c>
      <c r="L138" s="52">
        <v>5</v>
      </c>
      <c r="M138" s="117">
        <f t="shared" si="12"/>
        <v>460</v>
      </c>
      <c r="N138" s="52">
        <v>460</v>
      </c>
      <c r="O138" s="52"/>
      <c r="P138" s="52"/>
      <c r="Q138" s="53">
        <v>31573</v>
      </c>
      <c r="R138" s="53">
        <v>31882</v>
      </c>
      <c r="S138" s="54" t="s">
        <v>437</v>
      </c>
      <c r="T138" s="55" t="s">
        <v>437</v>
      </c>
    </row>
    <row r="139" spans="1:20" ht="24.75" customHeight="1">
      <c r="A139" s="50">
        <v>136</v>
      </c>
      <c r="B139" s="51" t="s">
        <v>559</v>
      </c>
      <c r="C139" s="51" t="str">
        <f t="shared" si="11"/>
        <v>아파트</v>
      </c>
      <c r="D139" s="52" t="s">
        <v>206</v>
      </c>
      <c r="E139" s="52" t="s">
        <v>415</v>
      </c>
      <c r="F139" s="52" t="s">
        <v>560</v>
      </c>
      <c r="G139" s="52">
        <v>14419</v>
      </c>
      <c r="H139" s="52">
        <v>18346.12</v>
      </c>
      <c r="I139" s="59">
        <v>26.22</v>
      </c>
      <c r="J139" s="59">
        <v>172.29</v>
      </c>
      <c r="K139" s="52">
        <v>5</v>
      </c>
      <c r="L139" s="52">
        <v>5</v>
      </c>
      <c r="M139" s="117">
        <f t="shared" si="12"/>
        <v>290</v>
      </c>
      <c r="N139" s="52">
        <v>290</v>
      </c>
      <c r="O139" s="52"/>
      <c r="P139" s="52"/>
      <c r="Q139" s="56">
        <v>31292</v>
      </c>
      <c r="R139" s="56">
        <v>31945</v>
      </c>
      <c r="S139" s="57" t="s">
        <v>500</v>
      </c>
      <c r="T139" s="58"/>
    </row>
    <row r="140" spans="1:20" ht="24.75" customHeight="1">
      <c r="A140" s="50">
        <v>137</v>
      </c>
      <c r="B140" s="51" t="s">
        <v>561</v>
      </c>
      <c r="C140" s="51" t="str">
        <f t="shared" si="11"/>
        <v>아파트</v>
      </c>
      <c r="D140" s="52" t="s">
        <v>206</v>
      </c>
      <c r="E140" s="52" t="s">
        <v>224</v>
      </c>
      <c r="F140" s="52" t="s">
        <v>562</v>
      </c>
      <c r="G140" s="52">
        <v>1115</v>
      </c>
      <c r="H140" s="52">
        <v>1691.06</v>
      </c>
      <c r="I140" s="59">
        <v>31.59</v>
      </c>
      <c r="J140" s="59">
        <v>149.25</v>
      </c>
      <c r="K140" s="52">
        <v>1</v>
      </c>
      <c r="L140" s="52">
        <v>5</v>
      </c>
      <c r="M140" s="117">
        <f t="shared" si="12"/>
        <v>25</v>
      </c>
      <c r="N140" s="52">
        <v>25</v>
      </c>
      <c r="O140" s="52"/>
      <c r="P140" s="52"/>
      <c r="Q140" s="56">
        <v>31709</v>
      </c>
      <c r="R140" s="56">
        <v>31957</v>
      </c>
      <c r="S140" s="57" t="s">
        <v>563</v>
      </c>
      <c r="T140" s="58"/>
    </row>
    <row r="141" spans="1:20" ht="24.75" customHeight="1">
      <c r="A141" s="50">
        <v>138</v>
      </c>
      <c r="B141" s="51" t="s">
        <v>564</v>
      </c>
      <c r="C141" s="51" t="str">
        <f t="shared" si="11"/>
        <v>아파트</v>
      </c>
      <c r="D141" s="52" t="s">
        <v>206</v>
      </c>
      <c r="E141" s="52" t="s">
        <v>327</v>
      </c>
      <c r="F141" s="52" t="s">
        <v>565</v>
      </c>
      <c r="G141" s="52">
        <v>1920</v>
      </c>
      <c r="H141" s="52">
        <v>2907</v>
      </c>
      <c r="I141" s="59">
        <v>33.119999999999997</v>
      </c>
      <c r="J141" s="59">
        <v>183.94</v>
      </c>
      <c r="K141" s="52">
        <v>1</v>
      </c>
      <c r="L141" s="52">
        <v>5</v>
      </c>
      <c r="M141" s="117">
        <f t="shared" si="12"/>
        <v>56</v>
      </c>
      <c r="N141" s="52">
        <v>56</v>
      </c>
      <c r="O141" s="52"/>
      <c r="P141" s="52"/>
      <c r="Q141" s="56">
        <v>31709</v>
      </c>
      <c r="R141" s="56">
        <v>31989</v>
      </c>
      <c r="S141" s="57" t="s">
        <v>566</v>
      </c>
      <c r="T141" s="58"/>
    </row>
    <row r="142" spans="1:20" ht="24.75" customHeight="1">
      <c r="A142" s="50">
        <v>139</v>
      </c>
      <c r="B142" s="51" t="s">
        <v>567</v>
      </c>
      <c r="C142" s="51" t="str">
        <f t="shared" si="11"/>
        <v>아파트</v>
      </c>
      <c r="D142" s="52" t="s">
        <v>209</v>
      </c>
      <c r="E142" s="52" t="s">
        <v>393</v>
      </c>
      <c r="F142" s="52" t="s">
        <v>568</v>
      </c>
      <c r="G142" s="52">
        <v>6887</v>
      </c>
      <c r="H142" s="52">
        <v>9597</v>
      </c>
      <c r="I142" s="52">
        <v>22.5</v>
      </c>
      <c r="J142" s="52">
        <v>119.2</v>
      </c>
      <c r="K142" s="52">
        <v>4</v>
      </c>
      <c r="L142" s="52">
        <v>5</v>
      </c>
      <c r="M142" s="117">
        <f t="shared" si="12"/>
        <v>115</v>
      </c>
      <c r="N142" s="52">
        <v>115</v>
      </c>
      <c r="O142" s="52"/>
      <c r="P142" s="52"/>
      <c r="Q142" s="53">
        <v>31768</v>
      </c>
      <c r="R142" s="53">
        <v>32003</v>
      </c>
      <c r="S142" s="54" t="s">
        <v>569</v>
      </c>
      <c r="T142" s="55" t="s">
        <v>569</v>
      </c>
    </row>
    <row r="143" spans="1:20" ht="24.75" customHeight="1">
      <c r="A143" s="50">
        <v>140</v>
      </c>
      <c r="B143" s="51" t="s">
        <v>570</v>
      </c>
      <c r="C143" s="51" t="str">
        <f t="shared" si="11"/>
        <v>아파트</v>
      </c>
      <c r="D143" s="52" t="s">
        <v>209</v>
      </c>
      <c r="E143" s="52" t="s">
        <v>330</v>
      </c>
      <c r="F143" s="52" t="s">
        <v>571</v>
      </c>
      <c r="G143" s="52">
        <v>4304</v>
      </c>
      <c r="H143" s="52">
        <v>5572</v>
      </c>
      <c r="I143" s="52"/>
      <c r="J143" s="52"/>
      <c r="K143" s="52">
        <v>2</v>
      </c>
      <c r="L143" s="52">
        <v>5</v>
      </c>
      <c r="M143" s="117">
        <f t="shared" si="12"/>
        <v>85</v>
      </c>
      <c r="N143" s="52">
        <v>85</v>
      </c>
      <c r="O143" s="52"/>
      <c r="P143" s="52"/>
      <c r="Q143" s="53">
        <v>31609</v>
      </c>
      <c r="R143" s="53">
        <v>32022</v>
      </c>
      <c r="S143" s="54" t="s">
        <v>572</v>
      </c>
      <c r="T143" s="55" t="s">
        <v>572</v>
      </c>
    </row>
    <row r="144" spans="1:20" ht="24.75" customHeight="1">
      <c r="A144" s="50">
        <v>141</v>
      </c>
      <c r="B144" s="51" t="s">
        <v>573</v>
      </c>
      <c r="C144" s="51" t="str">
        <f t="shared" si="11"/>
        <v>아파트</v>
      </c>
      <c r="D144" s="52" t="s">
        <v>209</v>
      </c>
      <c r="E144" s="52" t="s">
        <v>330</v>
      </c>
      <c r="F144" s="52" t="s">
        <v>574</v>
      </c>
      <c r="G144" s="52">
        <f>2518+784+5060+3651</f>
        <v>12013</v>
      </c>
      <c r="H144" s="52">
        <v>14406.48</v>
      </c>
      <c r="I144" s="52"/>
      <c r="J144" s="52"/>
      <c r="K144" s="52">
        <v>8</v>
      </c>
      <c r="L144" s="52">
        <v>5</v>
      </c>
      <c r="M144" s="117">
        <f t="shared" si="12"/>
        <v>280</v>
      </c>
      <c r="N144" s="52">
        <v>280</v>
      </c>
      <c r="O144" s="52"/>
      <c r="P144" s="52"/>
      <c r="Q144" s="53">
        <v>31215</v>
      </c>
      <c r="R144" s="53">
        <v>32023</v>
      </c>
      <c r="S144" s="54" t="s">
        <v>575</v>
      </c>
      <c r="T144" s="55" t="s">
        <v>576</v>
      </c>
    </row>
    <row r="145" spans="1:20" ht="24.75" customHeight="1">
      <c r="A145" s="50">
        <v>142</v>
      </c>
      <c r="B145" s="51" t="s">
        <v>577</v>
      </c>
      <c r="C145" s="51" t="str">
        <f t="shared" si="11"/>
        <v>아파트</v>
      </c>
      <c r="D145" s="52" t="s">
        <v>209</v>
      </c>
      <c r="E145" s="52" t="s">
        <v>335</v>
      </c>
      <c r="F145" s="52" t="s">
        <v>578</v>
      </c>
      <c r="G145" s="52">
        <v>1493.95</v>
      </c>
      <c r="H145" s="52">
        <v>2896.5</v>
      </c>
      <c r="I145" s="52">
        <v>38.64</v>
      </c>
      <c r="J145" s="52">
        <v>193.88</v>
      </c>
      <c r="K145" s="52">
        <v>1</v>
      </c>
      <c r="L145" s="52">
        <v>5</v>
      </c>
      <c r="M145" s="117">
        <f t="shared" si="12"/>
        <v>50</v>
      </c>
      <c r="N145" s="52">
        <v>50</v>
      </c>
      <c r="O145" s="52"/>
      <c r="P145" s="52"/>
      <c r="Q145" s="53">
        <v>31617</v>
      </c>
      <c r="R145" s="53">
        <v>32048</v>
      </c>
      <c r="S145" s="54"/>
      <c r="T145" s="55"/>
    </row>
    <row r="146" spans="1:20" ht="24.75" customHeight="1">
      <c r="A146" s="50">
        <v>143</v>
      </c>
      <c r="B146" s="51" t="s">
        <v>579</v>
      </c>
      <c r="C146" s="51" t="str">
        <f t="shared" si="11"/>
        <v>아파트</v>
      </c>
      <c r="D146" s="52" t="s">
        <v>209</v>
      </c>
      <c r="E146" s="52" t="s">
        <v>315</v>
      </c>
      <c r="F146" s="52" t="s">
        <v>580</v>
      </c>
      <c r="G146" s="52">
        <v>5181</v>
      </c>
      <c r="H146" s="52">
        <v>8676.15</v>
      </c>
      <c r="I146" s="52">
        <v>29.68</v>
      </c>
      <c r="J146" s="52">
        <v>143.56</v>
      </c>
      <c r="K146" s="52">
        <v>2</v>
      </c>
      <c r="L146" s="52">
        <v>5</v>
      </c>
      <c r="M146" s="117">
        <f t="shared" si="12"/>
        <v>85</v>
      </c>
      <c r="N146" s="52"/>
      <c r="O146" s="52">
        <v>85</v>
      </c>
      <c r="P146" s="52"/>
      <c r="Q146" s="53">
        <v>31818</v>
      </c>
      <c r="R146" s="53">
        <v>32072</v>
      </c>
      <c r="S146" s="54" t="s">
        <v>569</v>
      </c>
      <c r="T146" s="55" t="s">
        <v>581</v>
      </c>
    </row>
    <row r="147" spans="1:20" ht="24.75" customHeight="1">
      <c r="A147" s="50">
        <v>144</v>
      </c>
      <c r="B147" s="51" t="s">
        <v>583</v>
      </c>
      <c r="C147" s="51" t="str">
        <f t="shared" si="11"/>
        <v>아파트</v>
      </c>
      <c r="D147" s="52" t="s">
        <v>206</v>
      </c>
      <c r="E147" s="52" t="s">
        <v>270</v>
      </c>
      <c r="F147" s="52" t="s">
        <v>584</v>
      </c>
      <c r="G147" s="52">
        <v>3174</v>
      </c>
      <c r="H147" s="52">
        <v>4012</v>
      </c>
      <c r="I147" s="59">
        <v>25.78</v>
      </c>
      <c r="J147" s="59">
        <v>116.58</v>
      </c>
      <c r="K147" s="52">
        <v>3</v>
      </c>
      <c r="L147" s="52">
        <v>5</v>
      </c>
      <c r="M147" s="117">
        <f t="shared" si="12"/>
        <v>69</v>
      </c>
      <c r="N147" s="52">
        <v>69</v>
      </c>
      <c r="O147" s="52"/>
      <c r="P147" s="52"/>
      <c r="Q147" s="56">
        <v>31866</v>
      </c>
      <c r="R147" s="56">
        <v>32088</v>
      </c>
      <c r="S147" s="57" t="s">
        <v>585</v>
      </c>
      <c r="T147" s="58"/>
    </row>
    <row r="148" spans="1:20" ht="24.75" customHeight="1">
      <c r="A148" s="50">
        <v>145</v>
      </c>
      <c r="B148" s="51" t="s">
        <v>1724</v>
      </c>
      <c r="C148" s="51" t="str">
        <f t="shared" si="11"/>
        <v>아파트</v>
      </c>
      <c r="D148" s="52" t="s">
        <v>206</v>
      </c>
      <c r="E148" s="52" t="s">
        <v>415</v>
      </c>
      <c r="F148" s="52" t="s">
        <v>586</v>
      </c>
      <c r="G148" s="52">
        <v>8556</v>
      </c>
      <c r="H148" s="52">
        <v>12596</v>
      </c>
      <c r="I148" s="52">
        <v>30.21</v>
      </c>
      <c r="J148" s="52">
        <v>141.35</v>
      </c>
      <c r="K148" s="52">
        <v>5</v>
      </c>
      <c r="L148" s="52">
        <v>5</v>
      </c>
      <c r="M148" s="117">
        <f t="shared" si="12"/>
        <v>180</v>
      </c>
      <c r="N148" s="52"/>
      <c r="O148" s="52">
        <f>120+60</f>
        <v>180</v>
      </c>
      <c r="P148" s="52"/>
      <c r="Q148" s="56">
        <v>31860</v>
      </c>
      <c r="R148" s="56">
        <v>32112</v>
      </c>
      <c r="S148" s="57" t="s">
        <v>1722</v>
      </c>
      <c r="T148" s="58" t="s">
        <v>1725</v>
      </c>
    </row>
    <row r="149" spans="1:20" ht="24.75" customHeight="1">
      <c r="A149" s="50">
        <v>146</v>
      </c>
      <c r="B149" s="51" t="s">
        <v>588</v>
      </c>
      <c r="C149" s="51" t="str">
        <f t="shared" si="11"/>
        <v>아파트</v>
      </c>
      <c r="D149" s="52" t="s">
        <v>209</v>
      </c>
      <c r="E149" s="52" t="s">
        <v>540</v>
      </c>
      <c r="F149" s="52" t="s">
        <v>589</v>
      </c>
      <c r="G149" s="52">
        <v>17379.8</v>
      </c>
      <c r="H149" s="52">
        <v>22166.080000000002</v>
      </c>
      <c r="I149" s="52">
        <v>26.74</v>
      </c>
      <c r="J149" s="52">
        <v>119.46</v>
      </c>
      <c r="K149" s="52">
        <v>5</v>
      </c>
      <c r="L149" s="52">
        <v>5</v>
      </c>
      <c r="M149" s="117">
        <f t="shared" si="12"/>
        <v>400</v>
      </c>
      <c r="N149" s="52">
        <v>400</v>
      </c>
      <c r="O149" s="52"/>
      <c r="P149" s="52"/>
      <c r="Q149" s="53">
        <v>31924</v>
      </c>
      <c r="R149" s="53">
        <v>32126</v>
      </c>
      <c r="S149" s="54" t="s">
        <v>542</v>
      </c>
      <c r="T149" s="55" t="s">
        <v>590</v>
      </c>
    </row>
    <row r="150" spans="1:20" ht="24.75" customHeight="1">
      <c r="A150" s="50">
        <v>147</v>
      </c>
      <c r="B150" s="51" t="s">
        <v>594</v>
      </c>
      <c r="C150" s="51" t="s">
        <v>223</v>
      </c>
      <c r="D150" s="52" t="s">
        <v>206</v>
      </c>
      <c r="E150" s="52" t="s">
        <v>216</v>
      </c>
      <c r="F150" s="52" t="s">
        <v>595</v>
      </c>
      <c r="G150" s="52">
        <v>1095</v>
      </c>
      <c r="H150" s="52"/>
      <c r="I150" s="52"/>
      <c r="J150" s="52"/>
      <c r="K150" s="52">
        <v>3</v>
      </c>
      <c r="L150" s="52">
        <v>3</v>
      </c>
      <c r="M150" s="117">
        <f t="shared" si="12"/>
        <v>39</v>
      </c>
      <c r="N150" s="52"/>
      <c r="O150" s="52">
        <v>36</v>
      </c>
      <c r="P150" s="52">
        <v>3</v>
      </c>
      <c r="Q150" s="56">
        <v>31745</v>
      </c>
      <c r="R150" s="56">
        <v>32139</v>
      </c>
      <c r="S150" s="57"/>
      <c r="T150" s="58"/>
    </row>
    <row r="151" spans="1:20" ht="24.75" customHeight="1">
      <c r="A151" s="50">
        <v>148</v>
      </c>
      <c r="B151" s="51" t="s">
        <v>591</v>
      </c>
      <c r="C151" s="51" t="str">
        <f t="shared" ref="C151:C166" si="13">IF(L151&gt;=5,"아파트",IF(H151/K151&gt;660,"연립","다세대"))</f>
        <v>아파트</v>
      </c>
      <c r="D151" s="52" t="s">
        <v>206</v>
      </c>
      <c r="E151" s="52" t="s">
        <v>216</v>
      </c>
      <c r="F151" s="52" t="s">
        <v>592</v>
      </c>
      <c r="G151" s="52">
        <v>1149</v>
      </c>
      <c r="H151" s="52">
        <v>2926</v>
      </c>
      <c r="I151" s="59">
        <v>39.11</v>
      </c>
      <c r="J151" s="59">
        <v>172.73</v>
      </c>
      <c r="K151" s="52">
        <v>1</v>
      </c>
      <c r="L151" s="52">
        <v>5</v>
      </c>
      <c r="M151" s="117">
        <f t="shared" si="12"/>
        <v>30</v>
      </c>
      <c r="N151" s="52"/>
      <c r="O151" s="52">
        <v>30</v>
      </c>
      <c r="P151" s="52"/>
      <c r="Q151" s="56">
        <v>31899</v>
      </c>
      <c r="R151" s="56">
        <v>32139</v>
      </c>
      <c r="S151" s="57" t="s">
        <v>593</v>
      </c>
      <c r="T151" s="58"/>
    </row>
    <row r="152" spans="1:20" ht="24.75" customHeight="1">
      <c r="A152" s="50">
        <v>149</v>
      </c>
      <c r="B152" s="51" t="s">
        <v>599</v>
      </c>
      <c r="C152" s="51" t="str">
        <f t="shared" si="13"/>
        <v>아파트</v>
      </c>
      <c r="D152" s="52" t="s">
        <v>206</v>
      </c>
      <c r="E152" s="52" t="s">
        <v>327</v>
      </c>
      <c r="F152" s="52" t="s">
        <v>600</v>
      </c>
      <c r="G152" s="52">
        <v>1744</v>
      </c>
      <c r="H152" s="52">
        <v>2493</v>
      </c>
      <c r="I152" s="52"/>
      <c r="J152" s="52"/>
      <c r="K152" s="52">
        <v>1</v>
      </c>
      <c r="L152" s="52">
        <v>5</v>
      </c>
      <c r="M152" s="117">
        <f t="shared" si="12"/>
        <v>40</v>
      </c>
      <c r="N152" s="52">
        <v>40</v>
      </c>
      <c r="O152" s="52"/>
      <c r="P152" s="52"/>
      <c r="Q152" s="56">
        <v>31622</v>
      </c>
      <c r="R152" s="56">
        <v>32140</v>
      </c>
      <c r="S152" s="57"/>
      <c r="T152" s="58"/>
    </row>
    <row r="153" spans="1:20" ht="24.75" customHeight="1">
      <c r="A153" s="50">
        <v>150</v>
      </c>
      <c r="B153" s="51" t="s">
        <v>596</v>
      </c>
      <c r="C153" s="51" t="str">
        <f t="shared" si="13"/>
        <v>아파트</v>
      </c>
      <c r="D153" s="52" t="s">
        <v>206</v>
      </c>
      <c r="E153" s="52" t="s">
        <v>415</v>
      </c>
      <c r="F153" s="52" t="s">
        <v>597</v>
      </c>
      <c r="G153" s="52">
        <v>19773</v>
      </c>
      <c r="H153" s="52">
        <v>20149</v>
      </c>
      <c r="I153" s="59">
        <v>28.76</v>
      </c>
      <c r="J153" s="59">
        <v>135.88999999999999</v>
      </c>
      <c r="K153" s="52">
        <v>8</v>
      </c>
      <c r="L153" s="52">
        <v>5</v>
      </c>
      <c r="M153" s="117">
        <f t="shared" si="12"/>
        <v>317</v>
      </c>
      <c r="N153" s="52">
        <v>317</v>
      </c>
      <c r="O153" s="52"/>
      <c r="P153" s="52"/>
      <c r="Q153" s="56">
        <v>31866</v>
      </c>
      <c r="R153" s="56">
        <v>32140</v>
      </c>
      <c r="S153" s="57" t="s">
        <v>598</v>
      </c>
      <c r="T153" s="58"/>
    </row>
    <row r="154" spans="1:20" ht="24.75" customHeight="1">
      <c r="A154" s="50">
        <v>151</v>
      </c>
      <c r="B154" s="51" t="s">
        <v>601</v>
      </c>
      <c r="C154" s="51" t="str">
        <f t="shared" si="13"/>
        <v>아파트</v>
      </c>
      <c r="D154" s="52" t="s">
        <v>209</v>
      </c>
      <c r="E154" s="52" t="s">
        <v>1726</v>
      </c>
      <c r="F154" s="52" t="s">
        <v>602</v>
      </c>
      <c r="G154" s="52"/>
      <c r="H154" s="52">
        <v>32841.714999999997</v>
      </c>
      <c r="I154" s="52"/>
      <c r="J154" s="52"/>
      <c r="K154" s="52">
        <v>1</v>
      </c>
      <c r="L154" s="52">
        <v>5</v>
      </c>
      <c r="M154" s="117">
        <f t="shared" si="12"/>
        <v>92</v>
      </c>
      <c r="N154" s="52">
        <v>92</v>
      </c>
      <c r="O154" s="52" t="s">
        <v>515</v>
      </c>
      <c r="P154" s="52"/>
      <c r="Q154" s="53">
        <v>29461</v>
      </c>
      <c r="R154" s="53">
        <v>32142</v>
      </c>
      <c r="S154" s="54" t="s">
        <v>603</v>
      </c>
      <c r="T154" s="55"/>
    </row>
    <row r="155" spans="1:20" ht="24.75" customHeight="1">
      <c r="A155" s="50">
        <v>152</v>
      </c>
      <c r="B155" s="51" t="s">
        <v>570</v>
      </c>
      <c r="C155" s="51" t="str">
        <f t="shared" si="13"/>
        <v>아파트</v>
      </c>
      <c r="D155" s="52" t="s">
        <v>206</v>
      </c>
      <c r="E155" s="52" t="s">
        <v>293</v>
      </c>
      <c r="F155" s="52" t="s">
        <v>604</v>
      </c>
      <c r="G155" s="52">
        <v>6603</v>
      </c>
      <c r="H155" s="52">
        <v>12467.92</v>
      </c>
      <c r="I155" s="59">
        <v>34.520000000000003</v>
      </c>
      <c r="J155" s="59">
        <v>160.59</v>
      </c>
      <c r="K155" s="52">
        <v>3</v>
      </c>
      <c r="L155" s="52">
        <v>5</v>
      </c>
      <c r="M155" s="117">
        <f t="shared" si="12"/>
        <v>160</v>
      </c>
      <c r="N155" s="52">
        <v>160</v>
      </c>
      <c r="O155" s="52"/>
      <c r="P155" s="52"/>
      <c r="Q155" s="56">
        <v>31860</v>
      </c>
      <c r="R155" s="56">
        <v>32158</v>
      </c>
      <c r="S155" s="57" t="s">
        <v>605</v>
      </c>
      <c r="T155" s="58"/>
    </row>
    <row r="156" spans="1:20" ht="24.75" customHeight="1">
      <c r="A156" s="50">
        <v>153</v>
      </c>
      <c r="B156" s="51" t="s">
        <v>1727</v>
      </c>
      <c r="C156" s="51" t="str">
        <f t="shared" si="13"/>
        <v>아파트</v>
      </c>
      <c r="D156" s="52" t="s">
        <v>206</v>
      </c>
      <c r="E156" s="52" t="s">
        <v>415</v>
      </c>
      <c r="F156" s="52" t="s">
        <v>606</v>
      </c>
      <c r="G156" s="52">
        <v>5368</v>
      </c>
      <c r="H156" s="52">
        <v>7672</v>
      </c>
      <c r="I156" s="59">
        <v>29.14</v>
      </c>
      <c r="J156" s="59">
        <v>133.87</v>
      </c>
      <c r="K156" s="52">
        <v>3</v>
      </c>
      <c r="L156" s="52">
        <v>5</v>
      </c>
      <c r="M156" s="117">
        <f t="shared" si="12"/>
        <v>120</v>
      </c>
      <c r="N156" s="52">
        <v>120</v>
      </c>
      <c r="O156" s="52"/>
      <c r="P156" s="52"/>
      <c r="Q156" s="56">
        <v>31996</v>
      </c>
      <c r="R156" s="56">
        <v>32165</v>
      </c>
      <c r="S156" s="57" t="s">
        <v>1722</v>
      </c>
      <c r="T156" s="58"/>
    </row>
    <row r="157" spans="1:20" ht="24.75" customHeight="1">
      <c r="A157" s="50">
        <v>154</v>
      </c>
      <c r="B157" s="51" t="s">
        <v>573</v>
      </c>
      <c r="C157" s="51" t="str">
        <f t="shared" si="13"/>
        <v>아파트</v>
      </c>
      <c r="D157" s="52" t="s">
        <v>206</v>
      </c>
      <c r="E157" s="52" t="s">
        <v>293</v>
      </c>
      <c r="F157" s="52" t="s">
        <v>607</v>
      </c>
      <c r="G157" s="52">
        <v>12241</v>
      </c>
      <c r="H157" s="52">
        <v>20657</v>
      </c>
      <c r="I157" s="59">
        <v>32.67</v>
      </c>
      <c r="J157" s="59">
        <v>157.84</v>
      </c>
      <c r="K157" s="52">
        <v>6</v>
      </c>
      <c r="L157" s="52">
        <v>5</v>
      </c>
      <c r="M157" s="117">
        <f t="shared" si="12"/>
        <v>300</v>
      </c>
      <c r="N157" s="52">
        <v>300</v>
      </c>
      <c r="O157" s="52"/>
      <c r="P157" s="52"/>
      <c r="Q157" s="56">
        <v>31852</v>
      </c>
      <c r="R157" s="56">
        <v>32172</v>
      </c>
      <c r="S157" s="57" t="s">
        <v>608</v>
      </c>
      <c r="T157" s="58"/>
    </row>
    <row r="158" spans="1:20" ht="24.75" customHeight="1">
      <c r="A158" s="50">
        <v>155</v>
      </c>
      <c r="B158" s="51" t="s">
        <v>609</v>
      </c>
      <c r="C158" s="51" t="str">
        <f t="shared" si="13"/>
        <v>아파트</v>
      </c>
      <c r="D158" s="52" t="s">
        <v>206</v>
      </c>
      <c r="E158" s="52" t="s">
        <v>327</v>
      </c>
      <c r="F158" s="52" t="s">
        <v>610</v>
      </c>
      <c r="G158" s="52">
        <v>6415</v>
      </c>
      <c r="H158" s="52">
        <v>9163</v>
      </c>
      <c r="I158" s="52">
        <v>31</v>
      </c>
      <c r="J158" s="59">
        <v>139.72999999999999</v>
      </c>
      <c r="K158" s="52">
        <v>3</v>
      </c>
      <c r="L158" s="52">
        <v>5</v>
      </c>
      <c r="M158" s="117">
        <f t="shared" si="12"/>
        <v>90</v>
      </c>
      <c r="N158" s="52"/>
      <c r="O158" s="52">
        <v>90</v>
      </c>
      <c r="P158" s="52"/>
      <c r="Q158" s="56">
        <v>31947</v>
      </c>
      <c r="R158" s="56">
        <v>32275</v>
      </c>
      <c r="S158" s="57" t="s">
        <v>611</v>
      </c>
      <c r="T158" s="58"/>
    </row>
    <row r="159" spans="1:20" ht="24.75" customHeight="1">
      <c r="A159" s="50">
        <v>156</v>
      </c>
      <c r="B159" s="51" t="s">
        <v>612</v>
      </c>
      <c r="C159" s="51" t="str">
        <f t="shared" si="13"/>
        <v>아파트</v>
      </c>
      <c r="D159" s="52" t="s">
        <v>206</v>
      </c>
      <c r="E159" s="52" t="s">
        <v>327</v>
      </c>
      <c r="F159" s="52" t="s">
        <v>613</v>
      </c>
      <c r="G159" s="52">
        <v>7688</v>
      </c>
      <c r="H159" s="52">
        <v>13384</v>
      </c>
      <c r="I159" s="59">
        <v>37.979999999999997</v>
      </c>
      <c r="J159" s="59">
        <v>160.12</v>
      </c>
      <c r="K159" s="52">
        <v>3</v>
      </c>
      <c r="L159" s="52">
        <v>5</v>
      </c>
      <c r="M159" s="117">
        <f t="shared" si="12"/>
        <v>130</v>
      </c>
      <c r="N159" s="52"/>
      <c r="O159" s="52">
        <v>130</v>
      </c>
      <c r="P159" s="52"/>
      <c r="Q159" s="56">
        <v>31997</v>
      </c>
      <c r="R159" s="56">
        <v>32279</v>
      </c>
      <c r="S159" s="57" t="s">
        <v>614</v>
      </c>
      <c r="T159" s="58"/>
    </row>
    <row r="160" spans="1:20" ht="24.75" customHeight="1">
      <c r="A160" s="50">
        <v>157</v>
      </c>
      <c r="B160" s="51" t="s">
        <v>615</v>
      </c>
      <c r="C160" s="51" t="str">
        <f t="shared" si="13"/>
        <v>아파트</v>
      </c>
      <c r="D160" s="52" t="s">
        <v>206</v>
      </c>
      <c r="E160" s="52" t="s">
        <v>327</v>
      </c>
      <c r="F160" s="52" t="s">
        <v>616</v>
      </c>
      <c r="G160" s="52">
        <v>4198</v>
      </c>
      <c r="H160" s="52">
        <v>6081</v>
      </c>
      <c r="I160" s="52">
        <v>31</v>
      </c>
      <c r="J160" s="59">
        <v>134.30000000000001</v>
      </c>
      <c r="K160" s="52">
        <v>2</v>
      </c>
      <c r="L160" s="52">
        <v>5</v>
      </c>
      <c r="M160" s="117">
        <f t="shared" si="12"/>
        <v>60</v>
      </c>
      <c r="N160" s="52"/>
      <c r="O160" s="52">
        <v>60</v>
      </c>
      <c r="P160" s="52"/>
      <c r="Q160" s="56">
        <v>31997</v>
      </c>
      <c r="R160" s="56">
        <v>32279</v>
      </c>
      <c r="S160" s="57" t="s">
        <v>614</v>
      </c>
      <c r="T160" s="58"/>
    </row>
    <row r="161" spans="1:20" ht="24.75" customHeight="1">
      <c r="A161" s="50">
        <v>158</v>
      </c>
      <c r="B161" s="51" t="s">
        <v>617</v>
      </c>
      <c r="C161" s="51" t="str">
        <f t="shared" si="13"/>
        <v>아파트</v>
      </c>
      <c r="D161" s="52" t="s">
        <v>209</v>
      </c>
      <c r="E161" s="52" t="s">
        <v>220</v>
      </c>
      <c r="F161" s="52" t="s">
        <v>618</v>
      </c>
      <c r="G161" s="52">
        <v>9355</v>
      </c>
      <c r="H161" s="52">
        <v>12591.05</v>
      </c>
      <c r="I161" s="52">
        <v>24.25</v>
      </c>
      <c r="J161" s="52">
        <v>115.98</v>
      </c>
      <c r="K161" s="52">
        <v>5</v>
      </c>
      <c r="L161" s="52">
        <v>5</v>
      </c>
      <c r="M161" s="117">
        <f>SUM(N161:P161)</f>
        <v>126</v>
      </c>
      <c r="N161" s="52"/>
      <c r="O161" s="52">
        <v>126</v>
      </c>
      <c r="P161" s="52"/>
      <c r="Q161" s="53">
        <v>31898</v>
      </c>
      <c r="R161" s="53">
        <v>32282</v>
      </c>
      <c r="S161" s="54" t="s">
        <v>569</v>
      </c>
      <c r="T161" s="55" t="s">
        <v>587</v>
      </c>
    </row>
    <row r="162" spans="1:20" ht="24.75" customHeight="1">
      <c r="A162" s="50">
        <v>159</v>
      </c>
      <c r="B162" s="51" t="s">
        <v>619</v>
      </c>
      <c r="C162" s="51" t="str">
        <f t="shared" si="13"/>
        <v>연립</v>
      </c>
      <c r="D162" s="52" t="s">
        <v>206</v>
      </c>
      <c r="E162" s="52" t="s">
        <v>310</v>
      </c>
      <c r="F162" s="52" t="s">
        <v>620</v>
      </c>
      <c r="G162" s="52">
        <v>2385</v>
      </c>
      <c r="H162" s="52">
        <v>2532</v>
      </c>
      <c r="I162" s="52"/>
      <c r="J162" s="52"/>
      <c r="K162" s="52">
        <v>2</v>
      </c>
      <c r="L162" s="52">
        <v>3</v>
      </c>
      <c r="M162" s="117">
        <f>SUM(N162:P162)</f>
        <v>36</v>
      </c>
      <c r="N162" s="52"/>
      <c r="O162" s="52">
        <v>36</v>
      </c>
      <c r="P162" s="52"/>
      <c r="Q162" s="60">
        <v>30957</v>
      </c>
      <c r="R162" s="60">
        <v>32292</v>
      </c>
      <c r="S162" s="61"/>
      <c r="T162" s="62"/>
    </row>
    <row r="163" spans="1:20" ht="24.75" customHeight="1">
      <c r="A163" s="50">
        <v>160</v>
      </c>
      <c r="B163" s="51" t="s">
        <v>621</v>
      </c>
      <c r="C163" s="51" t="str">
        <f t="shared" si="13"/>
        <v>아파트</v>
      </c>
      <c r="D163" s="52" t="s">
        <v>206</v>
      </c>
      <c r="E163" s="52" t="s">
        <v>213</v>
      </c>
      <c r="F163" s="52" t="s">
        <v>622</v>
      </c>
      <c r="G163" s="52">
        <v>17392</v>
      </c>
      <c r="H163" s="52">
        <v>25317</v>
      </c>
      <c r="I163" s="59">
        <v>31.78</v>
      </c>
      <c r="J163" s="59">
        <v>133.4</v>
      </c>
      <c r="K163" s="52">
        <v>6</v>
      </c>
      <c r="L163" s="52">
        <v>5</v>
      </c>
      <c r="M163" s="117">
        <f>SUM(N163:P163)</f>
        <v>212</v>
      </c>
      <c r="N163" s="52"/>
      <c r="O163" s="52">
        <v>130</v>
      </c>
      <c r="P163" s="52">
        <v>82</v>
      </c>
      <c r="Q163" s="56">
        <v>32042</v>
      </c>
      <c r="R163" s="56">
        <v>32296</v>
      </c>
      <c r="S163" s="57" t="s">
        <v>623</v>
      </c>
      <c r="T163" s="58"/>
    </row>
    <row r="164" spans="1:20" ht="24.75" customHeight="1">
      <c r="A164" s="50">
        <v>161</v>
      </c>
      <c r="B164" s="51" t="s">
        <v>1728</v>
      </c>
      <c r="C164" s="51" t="str">
        <f t="shared" si="13"/>
        <v>아파트</v>
      </c>
      <c r="D164" s="52" t="s">
        <v>206</v>
      </c>
      <c r="E164" s="52" t="s">
        <v>415</v>
      </c>
      <c r="F164" s="52" t="s">
        <v>624</v>
      </c>
      <c r="G164" s="52">
        <v>3457</v>
      </c>
      <c r="H164" s="52">
        <v>2918</v>
      </c>
      <c r="I164" s="52">
        <v>28.5</v>
      </c>
      <c r="J164" s="52">
        <v>133.13999999999999</v>
      </c>
      <c r="K164" s="52">
        <v>2</v>
      </c>
      <c r="L164" s="52">
        <v>5</v>
      </c>
      <c r="M164" s="117">
        <f>SUM(N164:P164)</f>
        <v>90</v>
      </c>
      <c r="N164" s="52">
        <v>90</v>
      </c>
      <c r="O164" s="52"/>
      <c r="P164" s="52"/>
      <c r="Q164" s="56">
        <v>31999</v>
      </c>
      <c r="R164" s="56">
        <v>32324</v>
      </c>
      <c r="S164" s="57" t="s">
        <v>1722</v>
      </c>
      <c r="T164" s="58" t="s">
        <v>1725</v>
      </c>
    </row>
    <row r="165" spans="1:20" ht="24.75" customHeight="1">
      <c r="A165" s="50">
        <v>162</v>
      </c>
      <c r="B165" s="51" t="s">
        <v>625</v>
      </c>
      <c r="C165" s="51" t="str">
        <f t="shared" si="13"/>
        <v>아파트</v>
      </c>
      <c r="D165" s="52" t="s">
        <v>209</v>
      </c>
      <c r="E165" s="52" t="s">
        <v>210</v>
      </c>
      <c r="F165" s="52" t="s">
        <v>626</v>
      </c>
      <c r="G165" s="52">
        <v>1694.61</v>
      </c>
      <c r="H165" s="52">
        <v>2465.64</v>
      </c>
      <c r="I165" s="52">
        <v>26.29</v>
      </c>
      <c r="J165" s="52">
        <v>132.35</v>
      </c>
      <c r="K165" s="52">
        <v>1</v>
      </c>
      <c r="L165" s="52">
        <v>5</v>
      </c>
      <c r="M165" s="117">
        <f>SUM(N165:P165)</f>
        <v>25</v>
      </c>
      <c r="N165" s="52"/>
      <c r="O165" s="52"/>
      <c r="P165" s="52">
        <v>25</v>
      </c>
      <c r="Q165" s="53">
        <v>32182</v>
      </c>
      <c r="R165" s="53">
        <v>32365</v>
      </c>
      <c r="S165" s="54" t="s">
        <v>627</v>
      </c>
      <c r="T165" s="55" t="s">
        <v>628</v>
      </c>
    </row>
    <row r="166" spans="1:20" ht="24.75" customHeight="1">
      <c r="A166" s="50">
        <v>163</v>
      </c>
      <c r="B166" s="51" t="s">
        <v>1477</v>
      </c>
      <c r="C166" s="51" t="str">
        <f t="shared" si="13"/>
        <v>아파트</v>
      </c>
      <c r="D166" s="52" t="s">
        <v>209</v>
      </c>
      <c r="E166" s="52" t="s">
        <v>210</v>
      </c>
      <c r="F166" s="52" t="s">
        <v>694</v>
      </c>
      <c r="G166" s="52">
        <v>9381</v>
      </c>
      <c r="H166" s="52">
        <v>4596.8999999999996</v>
      </c>
      <c r="I166" s="52"/>
      <c r="J166" s="52"/>
      <c r="K166" s="52">
        <v>2</v>
      </c>
      <c r="L166" s="52">
        <v>5</v>
      </c>
      <c r="M166" s="117">
        <v>70</v>
      </c>
      <c r="N166" s="52">
        <v>70</v>
      </c>
      <c r="O166" s="52"/>
      <c r="P166" s="52"/>
      <c r="Q166" s="53">
        <v>31861</v>
      </c>
      <c r="R166" s="53">
        <v>32365</v>
      </c>
      <c r="S166" s="54" t="s">
        <v>1729</v>
      </c>
      <c r="T166" s="55" t="s">
        <v>695</v>
      </c>
    </row>
    <row r="167" spans="1:20" ht="24.75" customHeight="1">
      <c r="A167" s="50">
        <v>164</v>
      </c>
      <c r="B167" s="51" t="s">
        <v>629</v>
      </c>
      <c r="C167" s="51" t="s">
        <v>223</v>
      </c>
      <c r="D167" s="52" t="s">
        <v>206</v>
      </c>
      <c r="E167" s="52" t="s">
        <v>630</v>
      </c>
      <c r="F167" s="52" t="s">
        <v>631</v>
      </c>
      <c r="G167" s="52">
        <v>554</v>
      </c>
      <c r="H167" s="52">
        <v>3014</v>
      </c>
      <c r="I167" s="52"/>
      <c r="J167" s="52"/>
      <c r="K167" s="52">
        <v>4</v>
      </c>
      <c r="L167" s="52">
        <v>3</v>
      </c>
      <c r="M167" s="117">
        <f t="shared" ref="M167:M188" si="14">SUM(N167:P167)</f>
        <v>24</v>
      </c>
      <c r="N167" s="52"/>
      <c r="O167" s="52"/>
      <c r="P167" s="52">
        <v>24</v>
      </c>
      <c r="Q167" s="53">
        <v>32283</v>
      </c>
      <c r="R167" s="53">
        <v>32458</v>
      </c>
      <c r="S167" s="54"/>
      <c r="T167" s="55"/>
    </row>
    <row r="168" spans="1:20" ht="24.75" customHeight="1">
      <c r="A168" s="50">
        <v>165</v>
      </c>
      <c r="B168" s="51" t="s">
        <v>632</v>
      </c>
      <c r="C168" s="51" t="str">
        <f>IF(L168&gt;=5,"아파트",IF(H168/K168&gt;660,"연립","다세대"))</f>
        <v>아파트</v>
      </c>
      <c r="D168" s="52" t="s">
        <v>209</v>
      </c>
      <c r="E168" s="52" t="s">
        <v>1622</v>
      </c>
      <c r="F168" s="52" t="s">
        <v>633</v>
      </c>
      <c r="G168" s="52">
        <v>1516.21</v>
      </c>
      <c r="H168" s="52">
        <v>2940.54</v>
      </c>
      <c r="I168" s="52">
        <v>29.8</v>
      </c>
      <c r="J168" s="52">
        <v>89.4</v>
      </c>
      <c r="K168" s="52">
        <v>1</v>
      </c>
      <c r="L168" s="52">
        <v>5</v>
      </c>
      <c r="M168" s="117">
        <f t="shared" si="14"/>
        <v>30</v>
      </c>
      <c r="N168" s="52"/>
      <c r="O168" s="52">
        <v>30</v>
      </c>
      <c r="P168" s="52"/>
      <c r="Q168" s="53">
        <v>32055</v>
      </c>
      <c r="R168" s="53">
        <v>32463</v>
      </c>
      <c r="S168" s="54" t="s">
        <v>634</v>
      </c>
      <c r="T168" s="55" t="s">
        <v>635</v>
      </c>
    </row>
    <row r="169" spans="1:20" ht="24.75" customHeight="1">
      <c r="A169" s="50">
        <v>166</v>
      </c>
      <c r="B169" s="51" t="s">
        <v>636</v>
      </c>
      <c r="C169" s="51" t="str">
        <f>IF(L169&gt;=5,"아파트",IF(H169/K169&gt;660,"연립","다세대"))</f>
        <v>아파트</v>
      </c>
      <c r="D169" s="52" t="s">
        <v>206</v>
      </c>
      <c r="E169" s="52" t="s">
        <v>1695</v>
      </c>
      <c r="F169" s="52" t="s">
        <v>637</v>
      </c>
      <c r="G169" s="52">
        <v>4781</v>
      </c>
      <c r="H169" s="52">
        <v>13610</v>
      </c>
      <c r="I169" s="52">
        <v>25</v>
      </c>
      <c r="J169" s="59">
        <v>263.7</v>
      </c>
      <c r="K169" s="52">
        <v>1</v>
      </c>
      <c r="L169" s="52">
        <v>13</v>
      </c>
      <c r="M169" s="117">
        <f t="shared" si="14"/>
        <v>104</v>
      </c>
      <c r="N169" s="52"/>
      <c r="O169" s="52">
        <v>52</v>
      </c>
      <c r="P169" s="52">
        <v>52</v>
      </c>
      <c r="Q169" s="56">
        <v>32013</v>
      </c>
      <c r="R169" s="56">
        <v>32473</v>
      </c>
      <c r="S169" s="57" t="s">
        <v>638</v>
      </c>
      <c r="T169" s="58"/>
    </row>
    <row r="170" spans="1:20" ht="24.75" customHeight="1">
      <c r="A170" s="50">
        <v>167</v>
      </c>
      <c r="B170" s="51" t="s">
        <v>639</v>
      </c>
      <c r="C170" s="51" t="str">
        <f>IF(L170&gt;=5,"아파트",IF(H170/K170&gt;660,"연립","다세대"))</f>
        <v>아파트</v>
      </c>
      <c r="D170" s="52" t="s">
        <v>206</v>
      </c>
      <c r="E170" s="52" t="s">
        <v>250</v>
      </c>
      <c r="F170" s="52" t="s">
        <v>640</v>
      </c>
      <c r="G170" s="52">
        <v>559</v>
      </c>
      <c r="H170" s="52">
        <v>3056</v>
      </c>
      <c r="I170" s="59">
        <v>34.03</v>
      </c>
      <c r="J170" s="59">
        <v>159.86000000000001</v>
      </c>
      <c r="K170" s="52">
        <v>1</v>
      </c>
      <c r="L170" s="52">
        <v>5</v>
      </c>
      <c r="M170" s="117">
        <f t="shared" si="14"/>
        <v>30</v>
      </c>
      <c r="N170" s="52"/>
      <c r="O170" s="52">
        <v>30</v>
      </c>
      <c r="P170" s="52"/>
      <c r="Q170" s="56">
        <v>32331</v>
      </c>
      <c r="R170" s="56">
        <v>32478</v>
      </c>
      <c r="S170" s="57" t="s">
        <v>641</v>
      </c>
      <c r="T170" s="58"/>
    </row>
    <row r="171" spans="1:20" ht="24.75" customHeight="1">
      <c r="A171" s="50">
        <v>168</v>
      </c>
      <c r="B171" s="51" t="s">
        <v>642</v>
      </c>
      <c r="C171" s="51" t="s">
        <v>643</v>
      </c>
      <c r="D171" s="52" t="s">
        <v>206</v>
      </c>
      <c r="E171" s="52" t="s">
        <v>234</v>
      </c>
      <c r="F171" s="52" t="s">
        <v>644</v>
      </c>
      <c r="G171" s="52">
        <v>895</v>
      </c>
      <c r="H171" s="52">
        <v>1290</v>
      </c>
      <c r="I171" s="52"/>
      <c r="J171" s="52"/>
      <c r="K171" s="52">
        <v>3</v>
      </c>
      <c r="L171" s="52">
        <v>5</v>
      </c>
      <c r="M171" s="117">
        <f t="shared" si="14"/>
        <v>47</v>
      </c>
      <c r="N171" s="52">
        <v>12</v>
      </c>
      <c r="O171" s="52">
        <v>35</v>
      </c>
      <c r="P171" s="52"/>
      <c r="Q171" s="56">
        <v>32409</v>
      </c>
      <c r="R171" s="56">
        <v>32524</v>
      </c>
      <c r="S171" s="57"/>
      <c r="T171" s="58"/>
    </row>
    <row r="172" spans="1:20" ht="24.75" customHeight="1">
      <c r="A172" s="50">
        <v>169</v>
      </c>
      <c r="B172" s="51" t="s">
        <v>645</v>
      </c>
      <c r="C172" s="51" t="str">
        <f t="shared" ref="C172:C188" si="15">IF(L172&gt;=5,"아파트",IF(H172/K172&gt;660,"연립","다세대"))</f>
        <v>아파트</v>
      </c>
      <c r="D172" s="52" t="s">
        <v>209</v>
      </c>
      <c r="E172" s="52" t="s">
        <v>315</v>
      </c>
      <c r="F172" s="52" t="s">
        <v>646</v>
      </c>
      <c r="G172" s="52">
        <v>5477.48</v>
      </c>
      <c r="H172" s="52">
        <v>9606.7099999999991</v>
      </c>
      <c r="I172" s="52">
        <v>36.71</v>
      </c>
      <c r="J172" s="52">
        <v>162.83000000000001</v>
      </c>
      <c r="K172" s="52">
        <v>2</v>
      </c>
      <c r="L172" s="52">
        <v>5</v>
      </c>
      <c r="M172" s="117">
        <f t="shared" si="14"/>
        <v>70</v>
      </c>
      <c r="N172" s="52"/>
      <c r="O172" s="52"/>
      <c r="P172" s="52">
        <v>70</v>
      </c>
      <c r="Q172" s="53">
        <v>32350</v>
      </c>
      <c r="R172" s="53">
        <v>32555</v>
      </c>
      <c r="S172" s="54" t="s">
        <v>647</v>
      </c>
      <c r="T172" s="55" t="s">
        <v>647</v>
      </c>
    </row>
    <row r="173" spans="1:20" ht="24.75" customHeight="1">
      <c r="A173" s="50">
        <v>170</v>
      </c>
      <c r="B173" s="51" t="s">
        <v>648</v>
      </c>
      <c r="C173" s="51" t="str">
        <f t="shared" si="15"/>
        <v>아파트</v>
      </c>
      <c r="D173" s="52" t="s">
        <v>209</v>
      </c>
      <c r="E173" s="52" t="s">
        <v>1726</v>
      </c>
      <c r="F173" s="52" t="s">
        <v>649</v>
      </c>
      <c r="G173" s="52">
        <v>4447</v>
      </c>
      <c r="H173" s="52">
        <v>13126.14</v>
      </c>
      <c r="I173" s="52">
        <v>29.86</v>
      </c>
      <c r="J173" s="52">
        <v>309.38</v>
      </c>
      <c r="K173" s="52">
        <v>1</v>
      </c>
      <c r="L173" s="52">
        <v>12</v>
      </c>
      <c r="M173" s="117">
        <f t="shared" si="14"/>
        <v>122</v>
      </c>
      <c r="N173" s="52"/>
      <c r="O173" s="52">
        <v>122</v>
      </c>
      <c r="P173" s="52"/>
      <c r="Q173" s="53">
        <v>32311</v>
      </c>
      <c r="R173" s="53">
        <v>32584</v>
      </c>
      <c r="S173" s="54" t="s">
        <v>650</v>
      </c>
      <c r="T173" s="55" t="s">
        <v>651</v>
      </c>
    </row>
    <row r="174" spans="1:20" ht="24.75" customHeight="1">
      <c r="A174" s="50">
        <v>171</v>
      </c>
      <c r="B174" s="51" t="s">
        <v>652</v>
      </c>
      <c r="C174" s="51" t="str">
        <f t="shared" si="15"/>
        <v>아파트</v>
      </c>
      <c r="D174" s="52" t="s">
        <v>209</v>
      </c>
      <c r="E174" s="52" t="s">
        <v>210</v>
      </c>
      <c r="F174" s="52" t="s">
        <v>653</v>
      </c>
      <c r="G174" s="52">
        <v>4228</v>
      </c>
      <c r="H174" s="52">
        <v>8592.08</v>
      </c>
      <c r="I174" s="52">
        <v>35.74</v>
      </c>
      <c r="J174" s="52">
        <v>167.18</v>
      </c>
      <c r="K174" s="52">
        <v>2</v>
      </c>
      <c r="L174" s="52">
        <v>5</v>
      </c>
      <c r="M174" s="117">
        <f t="shared" si="14"/>
        <v>80</v>
      </c>
      <c r="N174" s="52"/>
      <c r="O174" s="52">
        <v>80</v>
      </c>
      <c r="P174" s="52"/>
      <c r="Q174" s="53">
        <v>32298</v>
      </c>
      <c r="R174" s="53">
        <v>32601</v>
      </c>
      <c r="S174" s="54" t="s">
        <v>654</v>
      </c>
      <c r="T174" s="55" t="s">
        <v>655</v>
      </c>
    </row>
    <row r="175" spans="1:20" ht="24.75" customHeight="1">
      <c r="A175" s="50">
        <v>172</v>
      </c>
      <c r="B175" s="51" t="s">
        <v>656</v>
      </c>
      <c r="C175" s="51" t="str">
        <f t="shared" si="15"/>
        <v>아파트</v>
      </c>
      <c r="D175" s="52" t="s">
        <v>209</v>
      </c>
      <c r="E175" s="52" t="s">
        <v>220</v>
      </c>
      <c r="F175" s="52" t="s">
        <v>657</v>
      </c>
      <c r="G175" s="52">
        <v>3230.2</v>
      </c>
      <c r="H175" s="52">
        <v>3498.93</v>
      </c>
      <c r="I175" s="52">
        <v>20.13</v>
      </c>
      <c r="J175" s="52">
        <v>97.03</v>
      </c>
      <c r="K175" s="52">
        <v>1</v>
      </c>
      <c r="L175" s="52">
        <v>5</v>
      </c>
      <c r="M175" s="117">
        <f t="shared" si="14"/>
        <v>30</v>
      </c>
      <c r="N175" s="52"/>
      <c r="O175" s="52"/>
      <c r="P175" s="52">
        <v>30</v>
      </c>
      <c r="Q175" s="53">
        <v>32328</v>
      </c>
      <c r="R175" s="53">
        <v>32613</v>
      </c>
      <c r="S175" s="54" t="s">
        <v>658</v>
      </c>
      <c r="T175" s="55" t="s">
        <v>659</v>
      </c>
    </row>
    <row r="176" spans="1:20" ht="24.75" customHeight="1">
      <c r="A176" s="50">
        <v>173</v>
      </c>
      <c r="B176" s="51" t="s">
        <v>660</v>
      </c>
      <c r="C176" s="51" t="str">
        <f t="shared" si="15"/>
        <v>아파트</v>
      </c>
      <c r="D176" s="52" t="s">
        <v>206</v>
      </c>
      <c r="E176" s="52" t="s">
        <v>250</v>
      </c>
      <c r="F176" s="52" t="s">
        <v>661</v>
      </c>
      <c r="G176" s="52">
        <v>11464</v>
      </c>
      <c r="H176" s="52">
        <v>25232</v>
      </c>
      <c r="I176" s="52"/>
      <c r="J176" s="52"/>
      <c r="K176" s="52">
        <v>5</v>
      </c>
      <c r="L176" s="52">
        <v>5</v>
      </c>
      <c r="M176" s="117">
        <f t="shared" si="14"/>
        <v>240</v>
      </c>
      <c r="N176" s="52"/>
      <c r="O176" s="52">
        <v>165</v>
      </c>
      <c r="P176" s="52">
        <v>75</v>
      </c>
      <c r="Q176" s="56">
        <v>32347</v>
      </c>
      <c r="R176" s="56">
        <v>32618</v>
      </c>
      <c r="S176" s="57"/>
      <c r="T176" s="58"/>
    </row>
    <row r="177" spans="1:20" ht="24.75" customHeight="1">
      <c r="A177" s="50">
        <v>174</v>
      </c>
      <c r="B177" s="51" t="s">
        <v>1730</v>
      </c>
      <c r="C177" s="51" t="str">
        <f t="shared" si="15"/>
        <v>아파트</v>
      </c>
      <c r="D177" s="52" t="s">
        <v>206</v>
      </c>
      <c r="E177" s="52" t="s">
        <v>310</v>
      </c>
      <c r="F177" s="52" t="s">
        <v>666</v>
      </c>
      <c r="G177" s="52">
        <v>13224</v>
      </c>
      <c r="H177" s="52">
        <v>20850</v>
      </c>
      <c r="I177" s="52"/>
      <c r="J177" s="52"/>
      <c r="K177" s="52">
        <v>7</v>
      </c>
      <c r="L177" s="52">
        <v>5</v>
      </c>
      <c r="M177" s="117">
        <f t="shared" si="14"/>
        <v>370</v>
      </c>
      <c r="N177" s="52">
        <v>370</v>
      </c>
      <c r="O177" s="52"/>
      <c r="P177" s="52"/>
      <c r="Q177" s="56">
        <v>31990</v>
      </c>
      <c r="R177" s="56">
        <v>32631</v>
      </c>
      <c r="S177" s="57" t="s">
        <v>667</v>
      </c>
      <c r="T177" s="58"/>
    </row>
    <row r="178" spans="1:20" ht="24.75" customHeight="1">
      <c r="A178" s="50">
        <v>175</v>
      </c>
      <c r="B178" s="51" t="s">
        <v>662</v>
      </c>
      <c r="C178" s="51" t="str">
        <f t="shared" si="15"/>
        <v>아파트</v>
      </c>
      <c r="D178" s="52" t="s">
        <v>209</v>
      </c>
      <c r="E178" s="52" t="s">
        <v>663</v>
      </c>
      <c r="F178" s="52" t="s">
        <v>664</v>
      </c>
      <c r="G178" s="52">
        <v>26416</v>
      </c>
      <c r="H178" s="52">
        <v>12651.47</v>
      </c>
      <c r="I178" s="52">
        <v>24.99</v>
      </c>
      <c r="J178" s="52">
        <v>49.99</v>
      </c>
      <c r="K178" s="52">
        <v>4</v>
      </c>
      <c r="L178" s="52">
        <v>5</v>
      </c>
      <c r="M178" s="117">
        <f t="shared" si="14"/>
        <v>115</v>
      </c>
      <c r="N178" s="52"/>
      <c r="O178" s="52">
        <v>115</v>
      </c>
      <c r="P178" s="52"/>
      <c r="Q178" s="53">
        <v>32347</v>
      </c>
      <c r="R178" s="53">
        <v>32631</v>
      </c>
      <c r="S178" s="54" t="s">
        <v>665</v>
      </c>
      <c r="T178" s="55" t="s">
        <v>665</v>
      </c>
    </row>
    <row r="179" spans="1:20" ht="24.75" customHeight="1">
      <c r="A179" s="50">
        <v>176</v>
      </c>
      <c r="B179" s="51" t="s">
        <v>668</v>
      </c>
      <c r="C179" s="51" t="str">
        <f t="shared" si="15"/>
        <v>아파트</v>
      </c>
      <c r="D179" s="52" t="s">
        <v>209</v>
      </c>
      <c r="E179" s="52" t="s">
        <v>540</v>
      </c>
      <c r="F179" s="52" t="s">
        <v>582</v>
      </c>
      <c r="G179" s="52">
        <v>29624</v>
      </c>
      <c r="H179" s="52">
        <v>25967.3</v>
      </c>
      <c r="I179" s="52"/>
      <c r="J179" s="52"/>
      <c r="K179" s="52">
        <v>9</v>
      </c>
      <c r="L179" s="52">
        <v>5</v>
      </c>
      <c r="M179" s="117">
        <f t="shared" si="14"/>
        <v>500</v>
      </c>
      <c r="N179" s="52">
        <v>500</v>
      </c>
      <c r="O179" s="52"/>
      <c r="P179" s="52"/>
      <c r="Q179" s="53">
        <v>32263</v>
      </c>
      <c r="R179" s="53">
        <v>32633</v>
      </c>
      <c r="S179" s="54" t="s">
        <v>295</v>
      </c>
      <c r="T179" s="78" t="s">
        <v>295</v>
      </c>
    </row>
    <row r="180" spans="1:20" ht="24.75" customHeight="1">
      <c r="A180" s="50">
        <v>177</v>
      </c>
      <c r="B180" s="51" t="s">
        <v>669</v>
      </c>
      <c r="C180" s="51" t="str">
        <f t="shared" si="15"/>
        <v>아파트</v>
      </c>
      <c r="D180" s="52" t="s">
        <v>206</v>
      </c>
      <c r="E180" s="52" t="s">
        <v>224</v>
      </c>
      <c r="F180" s="52" t="s">
        <v>670</v>
      </c>
      <c r="G180" s="52">
        <v>1998</v>
      </c>
      <c r="H180" s="52">
        <v>3563</v>
      </c>
      <c r="I180" s="52"/>
      <c r="J180" s="52"/>
      <c r="K180" s="52">
        <v>1</v>
      </c>
      <c r="L180" s="52">
        <v>5</v>
      </c>
      <c r="M180" s="117">
        <f t="shared" si="14"/>
        <v>25</v>
      </c>
      <c r="N180" s="52"/>
      <c r="O180" s="52"/>
      <c r="P180" s="52">
        <v>25</v>
      </c>
      <c r="Q180" s="56">
        <v>32330</v>
      </c>
      <c r="R180" s="56">
        <v>32652</v>
      </c>
      <c r="S180" s="57" t="s">
        <v>671</v>
      </c>
      <c r="T180" s="58"/>
    </row>
    <row r="181" spans="1:20" ht="24.75" customHeight="1">
      <c r="A181" s="50">
        <v>178</v>
      </c>
      <c r="B181" s="51" t="s">
        <v>672</v>
      </c>
      <c r="C181" s="51" t="str">
        <f t="shared" si="15"/>
        <v>아파트</v>
      </c>
      <c r="D181" s="52" t="s">
        <v>206</v>
      </c>
      <c r="E181" s="52" t="s">
        <v>213</v>
      </c>
      <c r="F181" s="52" t="s">
        <v>673</v>
      </c>
      <c r="G181" s="52">
        <v>14344</v>
      </c>
      <c r="H181" s="52">
        <v>27244</v>
      </c>
      <c r="I181" s="59">
        <v>18.3</v>
      </c>
      <c r="J181" s="59">
        <v>172.29</v>
      </c>
      <c r="K181" s="52">
        <v>4</v>
      </c>
      <c r="L181" s="52">
        <v>12</v>
      </c>
      <c r="M181" s="117">
        <f t="shared" si="14"/>
        <v>241</v>
      </c>
      <c r="N181" s="52"/>
      <c r="O181" s="52">
        <v>196</v>
      </c>
      <c r="P181" s="52">
        <v>45</v>
      </c>
      <c r="Q181" s="56">
        <v>32254</v>
      </c>
      <c r="R181" s="56">
        <v>32657</v>
      </c>
      <c r="S181" s="57" t="s">
        <v>674</v>
      </c>
      <c r="T181" s="58"/>
    </row>
    <row r="182" spans="1:20" ht="24.75" customHeight="1">
      <c r="A182" s="50">
        <v>179</v>
      </c>
      <c r="B182" s="51" t="s">
        <v>675</v>
      </c>
      <c r="C182" s="51" t="str">
        <f t="shared" si="15"/>
        <v>아파트</v>
      </c>
      <c r="D182" s="52" t="s">
        <v>206</v>
      </c>
      <c r="E182" s="52" t="s">
        <v>676</v>
      </c>
      <c r="F182" s="52" t="s">
        <v>677</v>
      </c>
      <c r="G182" s="52">
        <v>12486</v>
      </c>
      <c r="H182" s="52">
        <v>17499.28</v>
      </c>
      <c r="I182" s="52"/>
      <c r="J182" s="52"/>
      <c r="K182" s="52">
        <v>5</v>
      </c>
      <c r="L182" s="52">
        <v>5</v>
      </c>
      <c r="M182" s="117">
        <f t="shared" si="14"/>
        <v>244</v>
      </c>
      <c r="N182" s="52">
        <v>244</v>
      </c>
      <c r="O182" s="52"/>
      <c r="P182" s="52"/>
      <c r="Q182" s="56">
        <v>32349</v>
      </c>
      <c r="R182" s="56">
        <v>32696</v>
      </c>
      <c r="S182" s="57" t="s">
        <v>608</v>
      </c>
      <c r="T182" s="58"/>
    </row>
    <row r="183" spans="1:20" ht="24.75" customHeight="1">
      <c r="A183" s="50">
        <v>180</v>
      </c>
      <c r="B183" s="51" t="s">
        <v>678</v>
      </c>
      <c r="C183" s="51" t="str">
        <f t="shared" si="15"/>
        <v>아파트</v>
      </c>
      <c r="D183" s="52" t="s">
        <v>206</v>
      </c>
      <c r="E183" s="52" t="s">
        <v>310</v>
      </c>
      <c r="F183" s="52" t="s">
        <v>679</v>
      </c>
      <c r="G183" s="52">
        <v>4480</v>
      </c>
      <c r="H183" s="52">
        <v>5862</v>
      </c>
      <c r="I183" s="59">
        <v>54.14</v>
      </c>
      <c r="J183" s="59">
        <v>241.9</v>
      </c>
      <c r="K183" s="52">
        <v>2</v>
      </c>
      <c r="L183" s="52">
        <v>5</v>
      </c>
      <c r="M183" s="117">
        <f t="shared" si="14"/>
        <v>118</v>
      </c>
      <c r="N183" s="52">
        <v>118</v>
      </c>
      <c r="O183" s="52"/>
      <c r="P183" s="52"/>
      <c r="Q183" s="56">
        <v>31996</v>
      </c>
      <c r="R183" s="56">
        <v>32699</v>
      </c>
      <c r="S183" s="57" t="s">
        <v>678</v>
      </c>
      <c r="T183" s="58"/>
    </row>
    <row r="184" spans="1:20" ht="24.75" customHeight="1">
      <c r="A184" s="50">
        <v>181</v>
      </c>
      <c r="B184" s="51" t="s">
        <v>680</v>
      </c>
      <c r="C184" s="51" t="str">
        <f t="shared" si="15"/>
        <v>아파트</v>
      </c>
      <c r="D184" s="52" t="s">
        <v>206</v>
      </c>
      <c r="E184" s="52" t="s">
        <v>310</v>
      </c>
      <c r="F184" s="52" t="s">
        <v>681</v>
      </c>
      <c r="G184" s="52">
        <v>2535</v>
      </c>
      <c r="H184" s="52">
        <v>3512</v>
      </c>
      <c r="I184" s="59">
        <v>28.76</v>
      </c>
      <c r="J184" s="52">
        <v>129</v>
      </c>
      <c r="K184" s="52">
        <v>1</v>
      </c>
      <c r="L184" s="52">
        <v>5</v>
      </c>
      <c r="M184" s="117">
        <f t="shared" si="14"/>
        <v>70</v>
      </c>
      <c r="N184" s="52">
        <v>70</v>
      </c>
      <c r="O184" s="52"/>
      <c r="P184" s="52"/>
      <c r="Q184" s="56">
        <v>32357</v>
      </c>
      <c r="R184" s="56">
        <v>32699</v>
      </c>
      <c r="S184" s="57" t="s">
        <v>682</v>
      </c>
      <c r="T184" s="58"/>
    </row>
    <row r="185" spans="1:20" ht="24.75" customHeight="1">
      <c r="A185" s="50">
        <v>182</v>
      </c>
      <c r="B185" s="51" t="s">
        <v>683</v>
      </c>
      <c r="C185" s="51" t="str">
        <f t="shared" si="15"/>
        <v>아파트</v>
      </c>
      <c r="D185" s="52" t="s">
        <v>206</v>
      </c>
      <c r="E185" s="52" t="s">
        <v>270</v>
      </c>
      <c r="F185" s="52" t="s">
        <v>684</v>
      </c>
      <c r="G185" s="52">
        <v>5255</v>
      </c>
      <c r="H185" s="52">
        <v>7033</v>
      </c>
      <c r="I185" s="59">
        <v>25.86</v>
      </c>
      <c r="J185" s="59">
        <v>123.65</v>
      </c>
      <c r="K185" s="52">
        <v>4</v>
      </c>
      <c r="L185" s="52">
        <v>5</v>
      </c>
      <c r="M185" s="117">
        <f t="shared" si="14"/>
        <v>82</v>
      </c>
      <c r="N185" s="52"/>
      <c r="O185" s="52">
        <v>82</v>
      </c>
      <c r="P185" s="52"/>
      <c r="Q185" s="56">
        <v>32337</v>
      </c>
      <c r="R185" s="56">
        <v>32708</v>
      </c>
      <c r="S185" s="57" t="s">
        <v>638</v>
      </c>
      <c r="T185" s="58"/>
    </row>
    <row r="186" spans="1:20" ht="24.75" customHeight="1">
      <c r="A186" s="50">
        <v>183</v>
      </c>
      <c r="B186" s="51" t="s">
        <v>685</v>
      </c>
      <c r="C186" s="51" t="str">
        <f t="shared" si="15"/>
        <v>연립</v>
      </c>
      <c r="D186" s="52" t="s">
        <v>209</v>
      </c>
      <c r="E186" s="52" t="s">
        <v>210</v>
      </c>
      <c r="F186" s="52" t="s">
        <v>686</v>
      </c>
      <c r="G186" s="52">
        <v>5922</v>
      </c>
      <c r="H186" s="52">
        <v>5164.2299999999996</v>
      </c>
      <c r="I186" s="52">
        <v>28.65</v>
      </c>
      <c r="J186" s="52">
        <v>82.1</v>
      </c>
      <c r="K186" s="52">
        <v>4</v>
      </c>
      <c r="L186" s="52">
        <v>3</v>
      </c>
      <c r="M186" s="117">
        <f t="shared" si="14"/>
        <v>56</v>
      </c>
      <c r="N186" s="52"/>
      <c r="O186" s="52">
        <v>56</v>
      </c>
      <c r="P186" s="52"/>
      <c r="Q186" s="64">
        <v>32379</v>
      </c>
      <c r="R186" s="64">
        <v>32720</v>
      </c>
      <c r="S186" s="65" t="s">
        <v>687</v>
      </c>
      <c r="T186" s="66" t="s">
        <v>687</v>
      </c>
    </row>
    <row r="187" spans="1:20" ht="24.75" customHeight="1">
      <c r="A187" s="50">
        <v>184</v>
      </c>
      <c r="B187" s="51" t="s">
        <v>688</v>
      </c>
      <c r="C187" s="51" t="str">
        <f t="shared" si="15"/>
        <v>아파트</v>
      </c>
      <c r="D187" s="52" t="s">
        <v>206</v>
      </c>
      <c r="E187" s="52" t="s">
        <v>676</v>
      </c>
      <c r="F187" s="52" t="s">
        <v>689</v>
      </c>
      <c r="G187" s="52">
        <v>15751</v>
      </c>
      <c r="H187" s="52">
        <v>24655.35</v>
      </c>
      <c r="I187" s="52">
        <v>30.91</v>
      </c>
      <c r="J187" s="52">
        <v>14.65</v>
      </c>
      <c r="K187" s="52">
        <v>6</v>
      </c>
      <c r="L187" s="52">
        <v>5</v>
      </c>
      <c r="M187" s="117">
        <f t="shared" si="14"/>
        <v>320</v>
      </c>
      <c r="N187" s="52">
        <v>320</v>
      </c>
      <c r="O187" s="52"/>
      <c r="P187" s="52"/>
      <c r="Q187" s="56">
        <v>32385</v>
      </c>
      <c r="R187" s="56">
        <v>32728</v>
      </c>
      <c r="S187" s="57" t="s">
        <v>690</v>
      </c>
      <c r="T187" s="58" t="s">
        <v>691</v>
      </c>
    </row>
    <row r="188" spans="1:20" ht="24.75" customHeight="1">
      <c r="A188" s="50">
        <v>185</v>
      </c>
      <c r="B188" s="51" t="s">
        <v>591</v>
      </c>
      <c r="C188" s="51" t="str">
        <f t="shared" si="15"/>
        <v>아파트</v>
      </c>
      <c r="D188" s="52" t="s">
        <v>209</v>
      </c>
      <c r="E188" s="52" t="s">
        <v>210</v>
      </c>
      <c r="F188" s="52" t="s">
        <v>692</v>
      </c>
      <c r="G188" s="52">
        <v>6233</v>
      </c>
      <c r="H188" s="52">
        <v>9268.7099999999991</v>
      </c>
      <c r="I188" s="52">
        <v>34.869999999999997</v>
      </c>
      <c r="J188" s="52">
        <v>128.79</v>
      </c>
      <c r="K188" s="52">
        <v>4</v>
      </c>
      <c r="L188" s="52">
        <v>5</v>
      </c>
      <c r="M188" s="117">
        <f t="shared" si="14"/>
        <v>122</v>
      </c>
      <c r="N188" s="52">
        <v>122</v>
      </c>
      <c r="O188" s="52"/>
      <c r="P188" s="52"/>
      <c r="Q188" s="53">
        <v>32263</v>
      </c>
      <c r="R188" s="53">
        <v>32734</v>
      </c>
      <c r="S188" s="54" t="s">
        <v>654</v>
      </c>
      <c r="T188" s="55" t="s">
        <v>693</v>
      </c>
    </row>
    <row r="189" spans="1:20" ht="24.75" customHeight="1">
      <c r="A189" s="50">
        <v>186</v>
      </c>
      <c r="B189" s="40" t="s">
        <v>1731</v>
      </c>
      <c r="C189" s="40"/>
      <c r="D189" s="40" t="s">
        <v>1488</v>
      </c>
      <c r="E189" s="40" t="s">
        <v>1701</v>
      </c>
      <c r="F189" s="67" t="s">
        <v>1316</v>
      </c>
      <c r="G189" s="40"/>
      <c r="H189" s="68">
        <v>683</v>
      </c>
      <c r="I189" s="40"/>
      <c r="J189" s="40"/>
      <c r="K189" s="40">
        <v>4</v>
      </c>
      <c r="L189" s="40">
        <v>3</v>
      </c>
      <c r="M189" s="119">
        <v>24</v>
      </c>
      <c r="N189" s="40"/>
      <c r="O189" s="40"/>
      <c r="P189" s="69"/>
      <c r="Q189" s="43">
        <v>32686</v>
      </c>
      <c r="R189" s="69">
        <v>32834</v>
      </c>
      <c r="S189" s="70" t="s">
        <v>1320</v>
      </c>
      <c r="T189" s="71" ph="1"/>
    </row>
    <row r="190" spans="1:20" ht="24.75" customHeight="1">
      <c r="A190" s="50">
        <v>187</v>
      </c>
      <c r="B190" s="51" t="s">
        <v>1478</v>
      </c>
      <c r="C190" s="51" t="s">
        <v>1495</v>
      </c>
      <c r="D190" s="52" t="s">
        <v>1488</v>
      </c>
      <c r="E190" s="52" t="s">
        <v>1732</v>
      </c>
      <c r="F190" s="52" t="s">
        <v>694</v>
      </c>
      <c r="G190" s="52"/>
      <c r="H190" s="52">
        <v>11444.04</v>
      </c>
      <c r="I190" s="52"/>
      <c r="J190" s="52"/>
      <c r="K190" s="52">
        <v>2</v>
      </c>
      <c r="L190" s="52">
        <v>6</v>
      </c>
      <c r="M190" s="117">
        <v>84</v>
      </c>
      <c r="N190" s="52">
        <v>84</v>
      </c>
      <c r="O190" s="52"/>
      <c r="P190" s="52"/>
      <c r="Q190" s="53">
        <v>32651</v>
      </c>
      <c r="R190" s="53">
        <v>32841</v>
      </c>
      <c r="S190" s="54" t="s">
        <v>1729</v>
      </c>
      <c r="T190" s="55" t="s">
        <v>695</v>
      </c>
    </row>
    <row r="191" spans="1:20" ht="24.75" customHeight="1">
      <c r="A191" s="50">
        <v>188</v>
      </c>
      <c r="B191" s="51" t="s">
        <v>696</v>
      </c>
      <c r="C191" s="51" t="str">
        <f>IF(L191&gt;=5,"아파트",IF(H191/K191&gt;660,"연립","다세대"))</f>
        <v>아파트</v>
      </c>
      <c r="D191" s="52" t="s">
        <v>206</v>
      </c>
      <c r="E191" s="52" t="s">
        <v>224</v>
      </c>
      <c r="F191" s="52" t="s">
        <v>697</v>
      </c>
      <c r="G191" s="52">
        <v>5280</v>
      </c>
      <c r="H191" s="52">
        <v>13140</v>
      </c>
      <c r="I191" s="52">
        <v>29</v>
      </c>
      <c r="J191" s="59">
        <v>225.5</v>
      </c>
      <c r="K191" s="52">
        <v>2</v>
      </c>
      <c r="L191" s="52">
        <v>9</v>
      </c>
      <c r="M191" s="117">
        <f t="shared" ref="M191:M229" si="16">SUM(N191:P191)</f>
        <v>117</v>
      </c>
      <c r="N191" s="52"/>
      <c r="O191" s="52">
        <v>72</v>
      </c>
      <c r="P191" s="52">
        <v>45</v>
      </c>
      <c r="Q191" s="56">
        <v>32410</v>
      </c>
      <c r="R191" s="56">
        <v>32850</v>
      </c>
      <c r="S191" s="57" t="s">
        <v>638</v>
      </c>
      <c r="T191" s="58"/>
    </row>
    <row r="192" spans="1:20" ht="24.75" customHeight="1">
      <c r="A192" s="50">
        <v>189</v>
      </c>
      <c r="B192" s="51" t="s">
        <v>698</v>
      </c>
      <c r="C192" s="51" t="str">
        <f>IF(L192&gt;=5,"아파트",IF(H192/K192&gt;660,"연립","다세대"))</f>
        <v>아파트</v>
      </c>
      <c r="D192" s="52" t="s">
        <v>209</v>
      </c>
      <c r="E192" s="52" t="s">
        <v>220</v>
      </c>
      <c r="F192" s="52" t="s">
        <v>699</v>
      </c>
      <c r="G192" s="52">
        <v>5097</v>
      </c>
      <c r="H192" s="52">
        <v>10134.620000000001</v>
      </c>
      <c r="I192" s="52">
        <v>31.67</v>
      </c>
      <c r="J192" s="52">
        <v>173.83</v>
      </c>
      <c r="K192" s="52">
        <v>2</v>
      </c>
      <c r="L192" s="52">
        <v>6</v>
      </c>
      <c r="M192" s="117">
        <f t="shared" si="16"/>
        <v>84</v>
      </c>
      <c r="N192" s="52"/>
      <c r="O192" s="52">
        <v>60</v>
      </c>
      <c r="P192" s="52">
        <v>24</v>
      </c>
      <c r="Q192" s="53">
        <v>32473</v>
      </c>
      <c r="R192" s="53">
        <v>32858</v>
      </c>
      <c r="S192" s="54" t="s">
        <v>700</v>
      </c>
      <c r="T192" s="55" t="s">
        <v>700</v>
      </c>
    </row>
    <row r="193" spans="1:20" ht="24.75" customHeight="1">
      <c r="A193" s="50">
        <v>190</v>
      </c>
      <c r="B193" s="51" t="s">
        <v>701</v>
      </c>
      <c r="C193" s="51" t="str">
        <f>IF(L193&gt;=5,"아파트",IF(H193/K193&gt;660,"연립","다세대"))</f>
        <v>아파트</v>
      </c>
      <c r="D193" s="52" t="s">
        <v>206</v>
      </c>
      <c r="E193" s="52" t="s">
        <v>234</v>
      </c>
      <c r="F193" s="52" t="s">
        <v>702</v>
      </c>
      <c r="G193" s="52">
        <v>1900</v>
      </c>
      <c r="H193" s="52">
        <v>2784</v>
      </c>
      <c r="I193" s="52"/>
      <c r="J193" s="52"/>
      <c r="K193" s="52">
        <v>1</v>
      </c>
      <c r="L193" s="52">
        <v>5</v>
      </c>
      <c r="M193" s="117">
        <f t="shared" si="16"/>
        <v>30</v>
      </c>
      <c r="N193" s="52"/>
      <c r="O193" s="52">
        <v>30</v>
      </c>
      <c r="P193" s="52"/>
      <c r="Q193" s="56">
        <v>32662</v>
      </c>
      <c r="R193" s="56">
        <v>32861</v>
      </c>
      <c r="S193" s="57" t="s">
        <v>703</v>
      </c>
      <c r="T193" s="58"/>
    </row>
    <row r="194" spans="1:20" ht="24.75" customHeight="1">
      <c r="A194" s="50">
        <v>191</v>
      </c>
      <c r="B194" s="51" t="s">
        <v>704</v>
      </c>
      <c r="C194" s="51" t="str">
        <f>IF(L194&gt;=5,"아파트",IF(H194/K194&gt;660,"연립","다세대"))</f>
        <v>아파트</v>
      </c>
      <c r="D194" s="52" t="s">
        <v>209</v>
      </c>
      <c r="E194" s="52" t="s">
        <v>1733</v>
      </c>
      <c r="F194" s="52" t="s">
        <v>705</v>
      </c>
      <c r="G194" s="52">
        <v>1482.64</v>
      </c>
      <c r="H194" s="52">
        <v>2547.19</v>
      </c>
      <c r="I194" s="52">
        <v>32.14</v>
      </c>
      <c r="J194" s="52">
        <v>139.31</v>
      </c>
      <c r="K194" s="52">
        <v>1</v>
      </c>
      <c r="L194" s="52">
        <v>5</v>
      </c>
      <c r="M194" s="117">
        <f t="shared" si="16"/>
        <v>50</v>
      </c>
      <c r="N194" s="52">
        <v>50</v>
      </c>
      <c r="O194" s="52"/>
      <c r="P194" s="52"/>
      <c r="Q194" s="53">
        <v>32624</v>
      </c>
      <c r="R194" s="53">
        <v>32862</v>
      </c>
      <c r="S194" s="54" t="s">
        <v>706</v>
      </c>
      <c r="T194" s="55" t="s">
        <v>707</v>
      </c>
    </row>
    <row r="195" spans="1:20" ht="24.75" customHeight="1">
      <c r="A195" s="50">
        <v>192</v>
      </c>
      <c r="B195" s="51" t="s">
        <v>708</v>
      </c>
      <c r="C195" s="51" t="str">
        <f>IF(L195&gt;=5,"아파트",IF(#REF!/K195&gt;660,"연립","다세대"))</f>
        <v>아파트</v>
      </c>
      <c r="D195" s="52" t="s">
        <v>209</v>
      </c>
      <c r="E195" s="52" t="s">
        <v>210</v>
      </c>
      <c r="F195" s="52" t="s">
        <v>709</v>
      </c>
      <c r="G195" s="52">
        <f>3841+2358</f>
        <v>6199</v>
      </c>
      <c r="H195" s="52">
        <f>3938.4+2787.87+656.4+2338.68</f>
        <v>9721.35</v>
      </c>
      <c r="I195" s="52"/>
      <c r="J195" s="52"/>
      <c r="K195" s="52">
        <v>4</v>
      </c>
      <c r="L195" s="52">
        <v>5</v>
      </c>
      <c r="M195" s="117">
        <f t="shared" si="16"/>
        <v>135</v>
      </c>
      <c r="N195" s="52">
        <v>135</v>
      </c>
      <c r="O195" s="52"/>
      <c r="P195" s="52"/>
      <c r="Q195" s="53">
        <v>32386</v>
      </c>
      <c r="R195" s="53">
        <v>32870</v>
      </c>
      <c r="S195" s="54" t="s">
        <v>710</v>
      </c>
      <c r="T195" s="55" t="s">
        <v>711</v>
      </c>
    </row>
    <row r="196" spans="1:20" ht="24.75" customHeight="1">
      <c r="A196" s="50">
        <v>193</v>
      </c>
      <c r="B196" s="51" t="s">
        <v>712</v>
      </c>
      <c r="C196" s="51" t="str">
        <f t="shared" ref="C196:C222" si="17">IF(L196&gt;=5,"아파트",IF(H196/K196&gt;660,"연립","다세대"))</f>
        <v>아파트</v>
      </c>
      <c r="D196" s="52" t="s">
        <v>209</v>
      </c>
      <c r="E196" s="52" t="s">
        <v>220</v>
      </c>
      <c r="F196" s="52" t="s">
        <v>713</v>
      </c>
      <c r="G196" s="52">
        <v>6981</v>
      </c>
      <c r="H196" s="52">
        <v>12786.98</v>
      </c>
      <c r="I196" s="52">
        <v>13.5</v>
      </c>
      <c r="J196" s="52">
        <v>17.829999999999998</v>
      </c>
      <c r="K196" s="52">
        <v>1</v>
      </c>
      <c r="L196" s="52">
        <v>14</v>
      </c>
      <c r="M196" s="117">
        <f t="shared" si="16"/>
        <v>112</v>
      </c>
      <c r="N196" s="52"/>
      <c r="O196" s="52">
        <v>84</v>
      </c>
      <c r="P196" s="52">
        <v>28</v>
      </c>
      <c r="Q196" s="53">
        <v>32542</v>
      </c>
      <c r="R196" s="53">
        <v>32911</v>
      </c>
      <c r="S196" s="54" t="s">
        <v>569</v>
      </c>
      <c r="T196" s="55" t="s">
        <v>711</v>
      </c>
    </row>
    <row r="197" spans="1:20" ht="24.75" customHeight="1">
      <c r="A197" s="50">
        <v>194</v>
      </c>
      <c r="B197" s="51" t="s">
        <v>521</v>
      </c>
      <c r="C197" s="51" t="str">
        <f t="shared" si="17"/>
        <v>아파트</v>
      </c>
      <c r="D197" s="52" t="s">
        <v>209</v>
      </c>
      <c r="E197" s="52" t="s">
        <v>315</v>
      </c>
      <c r="F197" s="52" t="s">
        <v>714</v>
      </c>
      <c r="G197" s="52">
        <v>25952</v>
      </c>
      <c r="H197" s="52">
        <v>57484.12</v>
      </c>
      <c r="I197" s="52">
        <v>17.7</v>
      </c>
      <c r="J197" s="52">
        <v>222.86</v>
      </c>
      <c r="K197" s="52">
        <v>6</v>
      </c>
      <c r="L197" s="52">
        <v>15</v>
      </c>
      <c r="M197" s="117">
        <f t="shared" si="16"/>
        <v>582</v>
      </c>
      <c r="N197" s="52"/>
      <c r="O197" s="52">
        <v>582</v>
      </c>
      <c r="P197" s="52"/>
      <c r="Q197" s="53">
        <v>32426</v>
      </c>
      <c r="R197" s="53">
        <v>32944</v>
      </c>
      <c r="S197" s="54" t="s">
        <v>715</v>
      </c>
      <c r="T197" s="55" t="s">
        <v>716</v>
      </c>
    </row>
    <row r="198" spans="1:20" ht="24.75" customHeight="1">
      <c r="A198" s="50">
        <v>195</v>
      </c>
      <c r="B198" s="51" t="s">
        <v>718</v>
      </c>
      <c r="C198" s="51" t="str">
        <f t="shared" si="17"/>
        <v>아파트</v>
      </c>
      <c r="D198" s="52" t="s">
        <v>206</v>
      </c>
      <c r="E198" s="52" t="s">
        <v>310</v>
      </c>
      <c r="F198" s="52" t="s">
        <v>719</v>
      </c>
      <c r="G198" s="52">
        <v>3079</v>
      </c>
      <c r="H198" s="52">
        <v>4337</v>
      </c>
      <c r="I198" s="52">
        <v>34</v>
      </c>
      <c r="J198" s="59">
        <v>142.63</v>
      </c>
      <c r="K198" s="52">
        <v>2</v>
      </c>
      <c r="L198" s="52">
        <v>5</v>
      </c>
      <c r="M198" s="117">
        <f t="shared" si="16"/>
        <v>60</v>
      </c>
      <c r="N198" s="52">
        <v>8</v>
      </c>
      <c r="O198" s="52">
        <v>52</v>
      </c>
      <c r="P198" s="52"/>
      <c r="Q198" s="56">
        <v>32693</v>
      </c>
      <c r="R198" s="56">
        <v>32952</v>
      </c>
      <c r="S198" s="57" t="s">
        <v>720</v>
      </c>
      <c r="T198" s="58"/>
    </row>
    <row r="199" spans="1:20" ht="24.75" customHeight="1">
      <c r="A199" s="50">
        <v>196</v>
      </c>
      <c r="B199" s="51" t="s">
        <v>662</v>
      </c>
      <c r="C199" s="51" t="str">
        <f t="shared" si="17"/>
        <v>아파트</v>
      </c>
      <c r="D199" s="52" t="s">
        <v>206</v>
      </c>
      <c r="E199" s="52" t="s">
        <v>234</v>
      </c>
      <c r="F199" s="52" t="s">
        <v>717</v>
      </c>
      <c r="G199" s="52">
        <v>1715</v>
      </c>
      <c r="H199" s="52">
        <v>3514</v>
      </c>
      <c r="I199" s="59">
        <v>33.97</v>
      </c>
      <c r="J199" s="59">
        <v>179.4</v>
      </c>
      <c r="K199" s="52">
        <v>1</v>
      </c>
      <c r="L199" s="52">
        <v>6</v>
      </c>
      <c r="M199" s="117">
        <f t="shared" si="16"/>
        <v>34</v>
      </c>
      <c r="N199" s="52"/>
      <c r="O199" s="52">
        <v>34</v>
      </c>
      <c r="P199" s="52"/>
      <c r="Q199" s="56">
        <v>32738</v>
      </c>
      <c r="R199" s="56">
        <v>32952</v>
      </c>
      <c r="S199" s="57" t="s">
        <v>585</v>
      </c>
      <c r="T199" s="58"/>
    </row>
    <row r="200" spans="1:20" ht="24.75" customHeight="1">
      <c r="A200" s="50">
        <v>197</v>
      </c>
      <c r="B200" s="51" t="s">
        <v>721</v>
      </c>
      <c r="C200" s="51" t="str">
        <f t="shared" si="17"/>
        <v>아파트</v>
      </c>
      <c r="D200" s="52" t="s">
        <v>206</v>
      </c>
      <c r="E200" s="52" t="s">
        <v>213</v>
      </c>
      <c r="F200" s="52" t="s">
        <v>722</v>
      </c>
      <c r="G200" s="52">
        <v>8406</v>
      </c>
      <c r="H200" s="52">
        <v>15229</v>
      </c>
      <c r="I200" s="52">
        <v>18</v>
      </c>
      <c r="J200" s="59">
        <v>163.13</v>
      </c>
      <c r="K200" s="52">
        <v>3</v>
      </c>
      <c r="L200" s="52">
        <v>11</v>
      </c>
      <c r="M200" s="117">
        <f t="shared" si="16"/>
        <v>148</v>
      </c>
      <c r="N200" s="52"/>
      <c r="O200" s="52">
        <v>148</v>
      </c>
      <c r="P200" s="52"/>
      <c r="Q200" s="56">
        <v>32413</v>
      </c>
      <c r="R200" s="56">
        <v>32986</v>
      </c>
      <c r="S200" s="57" t="s">
        <v>674</v>
      </c>
      <c r="T200" s="58"/>
    </row>
    <row r="201" spans="1:20" ht="24.75" customHeight="1">
      <c r="A201" s="50">
        <v>198</v>
      </c>
      <c r="B201" s="51" t="s">
        <v>723</v>
      </c>
      <c r="C201" s="51" t="str">
        <f t="shared" si="17"/>
        <v>아파트</v>
      </c>
      <c r="D201" s="52" t="s">
        <v>209</v>
      </c>
      <c r="E201" s="52" t="s">
        <v>1622</v>
      </c>
      <c r="F201" s="52" t="s">
        <v>724</v>
      </c>
      <c r="G201" s="52">
        <v>1741</v>
      </c>
      <c r="H201" s="52">
        <v>3507.44</v>
      </c>
      <c r="I201" s="52">
        <v>29.8</v>
      </c>
      <c r="J201" s="52">
        <v>89.4</v>
      </c>
      <c r="K201" s="52">
        <v>1</v>
      </c>
      <c r="L201" s="52">
        <v>5</v>
      </c>
      <c r="M201" s="117">
        <f t="shared" si="16"/>
        <v>30</v>
      </c>
      <c r="N201" s="52"/>
      <c r="O201" s="52"/>
      <c r="P201" s="52">
        <v>30</v>
      </c>
      <c r="Q201" s="53">
        <v>32728</v>
      </c>
      <c r="R201" s="53">
        <v>33049</v>
      </c>
      <c r="S201" s="54" t="s">
        <v>634</v>
      </c>
      <c r="T201" s="55" t="s">
        <v>634</v>
      </c>
    </row>
    <row r="202" spans="1:20" ht="24.75" customHeight="1">
      <c r="A202" s="50">
        <v>199</v>
      </c>
      <c r="B202" s="51" t="s">
        <v>725</v>
      </c>
      <c r="C202" s="51" t="str">
        <f t="shared" si="17"/>
        <v>아파트</v>
      </c>
      <c r="D202" s="52" t="s">
        <v>209</v>
      </c>
      <c r="E202" s="52" t="s">
        <v>210</v>
      </c>
      <c r="F202" s="52" t="s">
        <v>726</v>
      </c>
      <c r="G202" s="52">
        <f>6232+1391</f>
        <v>7623</v>
      </c>
      <c r="H202" s="52">
        <f>2355.54+2874.72+2625.6+1312.8+1441.48+49.41</f>
        <v>10659.55</v>
      </c>
      <c r="I202" s="52">
        <v>28.6</v>
      </c>
      <c r="J202" s="52">
        <v>129.80000000000001</v>
      </c>
      <c r="K202" s="52">
        <v>5</v>
      </c>
      <c r="L202" s="52">
        <v>5</v>
      </c>
      <c r="M202" s="117">
        <f t="shared" si="16"/>
        <v>150</v>
      </c>
      <c r="N202" s="52">
        <v>150</v>
      </c>
      <c r="O202" s="52"/>
      <c r="P202" s="52"/>
      <c r="Q202" s="53">
        <v>32805</v>
      </c>
      <c r="R202" s="53">
        <v>33086</v>
      </c>
      <c r="S202" s="54" t="s">
        <v>710</v>
      </c>
      <c r="T202" s="55" t="s">
        <v>710</v>
      </c>
    </row>
    <row r="203" spans="1:20" ht="24.75" customHeight="1">
      <c r="A203" s="50">
        <v>200</v>
      </c>
      <c r="B203" s="51" t="s">
        <v>727</v>
      </c>
      <c r="C203" s="51" t="str">
        <f t="shared" si="17"/>
        <v>아파트</v>
      </c>
      <c r="D203" s="52" t="s">
        <v>209</v>
      </c>
      <c r="E203" s="52" t="s">
        <v>663</v>
      </c>
      <c r="F203" s="52" t="s">
        <v>728</v>
      </c>
      <c r="G203" s="52">
        <v>24236.73</v>
      </c>
      <c r="H203" s="52">
        <v>49774.78</v>
      </c>
      <c r="I203" s="52">
        <v>18.420000000000002</v>
      </c>
      <c r="J203" s="52">
        <v>188.93</v>
      </c>
      <c r="K203" s="52">
        <v>6</v>
      </c>
      <c r="L203" s="52">
        <v>15</v>
      </c>
      <c r="M203" s="117">
        <f t="shared" si="16"/>
        <v>444</v>
      </c>
      <c r="N203" s="52"/>
      <c r="O203" s="52">
        <v>362</v>
      </c>
      <c r="P203" s="52">
        <v>82</v>
      </c>
      <c r="Q203" s="53">
        <v>32666</v>
      </c>
      <c r="R203" s="53">
        <v>33179</v>
      </c>
      <c r="S203" s="54" t="s">
        <v>729</v>
      </c>
      <c r="T203" s="55" t="s">
        <v>729</v>
      </c>
    </row>
    <row r="204" spans="1:20" ht="24.75" customHeight="1">
      <c r="A204" s="50">
        <v>201</v>
      </c>
      <c r="B204" s="51" t="s">
        <v>733</v>
      </c>
      <c r="C204" s="51" t="str">
        <f t="shared" si="17"/>
        <v>아파트</v>
      </c>
      <c r="D204" s="52" t="s">
        <v>206</v>
      </c>
      <c r="E204" s="52" t="s">
        <v>676</v>
      </c>
      <c r="F204" s="52" t="s">
        <v>734</v>
      </c>
      <c r="G204" s="52">
        <v>5962</v>
      </c>
      <c r="H204" s="52">
        <v>13210.32</v>
      </c>
      <c r="I204" s="59">
        <v>26.07</v>
      </c>
      <c r="J204" s="59">
        <v>208.16</v>
      </c>
      <c r="K204" s="52">
        <v>2</v>
      </c>
      <c r="L204" s="52">
        <v>11</v>
      </c>
      <c r="M204" s="117">
        <f t="shared" si="16"/>
        <v>165</v>
      </c>
      <c r="N204" s="52">
        <v>165</v>
      </c>
      <c r="O204" s="52"/>
      <c r="P204" s="52"/>
      <c r="Q204" s="56">
        <v>32710</v>
      </c>
      <c r="R204" s="56">
        <v>33200</v>
      </c>
      <c r="S204" s="57" t="s">
        <v>690</v>
      </c>
      <c r="T204" s="58"/>
    </row>
    <row r="205" spans="1:20" ht="24.75" customHeight="1">
      <c r="A205" s="50">
        <v>202</v>
      </c>
      <c r="B205" s="51" t="s">
        <v>730</v>
      </c>
      <c r="C205" s="51" t="str">
        <f t="shared" si="17"/>
        <v>아파트</v>
      </c>
      <c r="D205" s="52" t="s">
        <v>209</v>
      </c>
      <c r="E205" s="52" t="s">
        <v>220</v>
      </c>
      <c r="F205" s="52" t="s">
        <v>731</v>
      </c>
      <c r="G205" s="52">
        <v>11433.9</v>
      </c>
      <c r="H205" s="52">
        <v>16113.05</v>
      </c>
      <c r="I205" s="52">
        <v>29.28</v>
      </c>
      <c r="J205" s="52">
        <v>120</v>
      </c>
      <c r="K205" s="52">
        <v>4</v>
      </c>
      <c r="L205" s="52">
        <v>5</v>
      </c>
      <c r="M205" s="117">
        <f t="shared" si="16"/>
        <v>135</v>
      </c>
      <c r="N205" s="52"/>
      <c r="O205" s="52">
        <v>135</v>
      </c>
      <c r="P205" s="52"/>
      <c r="Q205" s="53">
        <v>32769</v>
      </c>
      <c r="R205" s="53">
        <v>33200</v>
      </c>
      <c r="S205" s="54" t="s">
        <v>732</v>
      </c>
      <c r="T205" s="55" t="s">
        <v>732</v>
      </c>
    </row>
    <row r="206" spans="1:20" ht="24.75" customHeight="1">
      <c r="A206" s="50">
        <v>203</v>
      </c>
      <c r="B206" s="51" t="s">
        <v>735</v>
      </c>
      <c r="C206" s="51" t="str">
        <f t="shared" si="17"/>
        <v>아파트</v>
      </c>
      <c r="D206" s="52" t="s">
        <v>209</v>
      </c>
      <c r="E206" s="52" t="s">
        <v>220</v>
      </c>
      <c r="F206" s="52" t="s">
        <v>736</v>
      </c>
      <c r="G206" s="52">
        <v>11181</v>
      </c>
      <c r="H206" s="52">
        <v>15474.93</v>
      </c>
      <c r="I206" s="52">
        <v>22.66</v>
      </c>
      <c r="J206" s="52">
        <v>119.02</v>
      </c>
      <c r="K206" s="52">
        <v>3</v>
      </c>
      <c r="L206" s="52">
        <v>6</v>
      </c>
      <c r="M206" s="117">
        <f t="shared" si="16"/>
        <v>142</v>
      </c>
      <c r="N206" s="52" t="s">
        <v>515</v>
      </c>
      <c r="O206" s="52">
        <v>142</v>
      </c>
      <c r="P206" s="52"/>
      <c r="Q206" s="53">
        <v>32850</v>
      </c>
      <c r="R206" s="53">
        <v>33201</v>
      </c>
      <c r="S206" s="54" t="s">
        <v>569</v>
      </c>
      <c r="T206" s="55" t="s">
        <v>569</v>
      </c>
    </row>
    <row r="207" spans="1:20" ht="24.75" customHeight="1">
      <c r="A207" s="50">
        <v>204</v>
      </c>
      <c r="B207" s="51" t="s">
        <v>737</v>
      </c>
      <c r="C207" s="51" t="str">
        <f t="shared" si="17"/>
        <v>아파트</v>
      </c>
      <c r="D207" s="52" t="s">
        <v>209</v>
      </c>
      <c r="E207" s="52" t="s">
        <v>303</v>
      </c>
      <c r="F207" s="52" t="s">
        <v>738</v>
      </c>
      <c r="G207" s="52">
        <v>6754</v>
      </c>
      <c r="H207" s="52">
        <v>15528.12</v>
      </c>
      <c r="I207" s="52">
        <v>21.1</v>
      </c>
      <c r="J207" s="52">
        <v>229.9</v>
      </c>
      <c r="K207" s="52">
        <v>2</v>
      </c>
      <c r="L207" s="52">
        <v>10</v>
      </c>
      <c r="M207" s="117">
        <f t="shared" si="16"/>
        <v>158</v>
      </c>
      <c r="N207" s="52"/>
      <c r="O207" s="52">
        <v>158</v>
      </c>
      <c r="P207" s="52"/>
      <c r="Q207" s="53">
        <v>32630</v>
      </c>
      <c r="R207" s="53">
        <v>33203</v>
      </c>
      <c r="S207" s="54" t="s">
        <v>739</v>
      </c>
      <c r="T207" s="55" t="s">
        <v>739</v>
      </c>
    </row>
    <row r="208" spans="1:20" ht="24.75" customHeight="1">
      <c r="A208" s="50">
        <v>205</v>
      </c>
      <c r="B208" s="51" t="s">
        <v>740</v>
      </c>
      <c r="C208" s="51" t="str">
        <f t="shared" si="17"/>
        <v>아파트</v>
      </c>
      <c r="D208" s="52" t="s">
        <v>209</v>
      </c>
      <c r="E208" s="52" t="s">
        <v>335</v>
      </c>
      <c r="F208" s="52" t="s">
        <v>741</v>
      </c>
      <c r="G208" s="52">
        <v>4911</v>
      </c>
      <c r="H208" s="52">
        <v>12260.13</v>
      </c>
      <c r="I208" s="52">
        <v>22.93</v>
      </c>
      <c r="J208" s="52">
        <v>250.19</v>
      </c>
      <c r="K208" s="52">
        <v>1</v>
      </c>
      <c r="L208" s="52">
        <v>12</v>
      </c>
      <c r="M208" s="117">
        <f t="shared" si="16"/>
        <v>137</v>
      </c>
      <c r="N208" s="52">
        <v>55</v>
      </c>
      <c r="O208" s="52">
        <v>82</v>
      </c>
      <c r="P208" s="52"/>
      <c r="Q208" s="53">
        <v>31882</v>
      </c>
      <c r="R208" s="53">
        <v>33205</v>
      </c>
      <c r="S208" s="54" t="s">
        <v>742</v>
      </c>
      <c r="T208" s="55" t="s">
        <v>742</v>
      </c>
    </row>
    <row r="209" spans="1:20" ht="24.75" customHeight="1">
      <c r="A209" s="50">
        <v>206</v>
      </c>
      <c r="B209" s="51" t="s">
        <v>743</v>
      </c>
      <c r="C209" s="51" t="str">
        <f t="shared" si="17"/>
        <v>아파트</v>
      </c>
      <c r="D209" s="52" t="s">
        <v>209</v>
      </c>
      <c r="E209" s="52" t="s">
        <v>315</v>
      </c>
      <c r="F209" s="52" t="s">
        <v>744</v>
      </c>
      <c r="G209" s="52">
        <v>36160</v>
      </c>
      <c r="H209" s="52">
        <v>76509</v>
      </c>
      <c r="I209" s="52">
        <v>17.63</v>
      </c>
      <c r="J209" s="52">
        <v>193.4</v>
      </c>
      <c r="K209" s="52">
        <v>7</v>
      </c>
      <c r="L209" s="52">
        <v>15</v>
      </c>
      <c r="M209" s="117">
        <f t="shared" si="16"/>
        <v>666</v>
      </c>
      <c r="N209" s="52"/>
      <c r="O209" s="52">
        <v>492</v>
      </c>
      <c r="P209" s="52">
        <v>174</v>
      </c>
      <c r="Q209" s="53">
        <v>32626</v>
      </c>
      <c r="R209" s="53">
        <v>33211</v>
      </c>
      <c r="S209" s="54" t="s">
        <v>745</v>
      </c>
      <c r="T209" s="55" t="s">
        <v>745</v>
      </c>
    </row>
    <row r="210" spans="1:20" ht="24.75" customHeight="1">
      <c r="A210" s="50">
        <v>207</v>
      </c>
      <c r="B210" s="51" t="s">
        <v>746</v>
      </c>
      <c r="C210" s="51" t="str">
        <f t="shared" si="17"/>
        <v>아파트</v>
      </c>
      <c r="D210" s="52" t="s">
        <v>209</v>
      </c>
      <c r="E210" s="52" t="s">
        <v>220</v>
      </c>
      <c r="F210" s="52" t="s">
        <v>747</v>
      </c>
      <c r="G210" s="52">
        <v>14298.8</v>
      </c>
      <c r="H210" s="52">
        <v>25670.84</v>
      </c>
      <c r="I210" s="52">
        <v>35.28</v>
      </c>
      <c r="J210" s="52">
        <v>160.5</v>
      </c>
      <c r="K210" s="52">
        <v>6</v>
      </c>
      <c r="L210" s="52">
        <v>5</v>
      </c>
      <c r="M210" s="117">
        <f t="shared" si="16"/>
        <v>240</v>
      </c>
      <c r="N210" s="52"/>
      <c r="O210" s="52">
        <v>240</v>
      </c>
      <c r="P210" s="52"/>
      <c r="Q210" s="53">
        <v>32857</v>
      </c>
      <c r="R210" s="53">
        <v>33215</v>
      </c>
      <c r="S210" s="54" t="s">
        <v>748</v>
      </c>
      <c r="T210" s="55" t="s">
        <v>748</v>
      </c>
    </row>
    <row r="211" spans="1:20" ht="24.75" customHeight="1">
      <c r="A211" s="50">
        <v>208</v>
      </c>
      <c r="B211" s="51" t="s">
        <v>749</v>
      </c>
      <c r="C211" s="51" t="str">
        <f t="shared" si="17"/>
        <v>아파트</v>
      </c>
      <c r="D211" s="52" t="s">
        <v>206</v>
      </c>
      <c r="E211" s="52" t="s">
        <v>310</v>
      </c>
      <c r="F211" s="52" t="s">
        <v>750</v>
      </c>
      <c r="G211" s="52">
        <v>3194</v>
      </c>
      <c r="H211" s="52">
        <v>3770</v>
      </c>
      <c r="I211" s="52"/>
      <c r="J211" s="52"/>
      <c r="K211" s="52">
        <v>2</v>
      </c>
      <c r="L211" s="52">
        <v>5</v>
      </c>
      <c r="M211" s="117">
        <f t="shared" si="16"/>
        <v>53</v>
      </c>
      <c r="N211" s="52">
        <v>53</v>
      </c>
      <c r="O211" s="52"/>
      <c r="P211" s="52"/>
      <c r="Q211" s="56">
        <v>33000</v>
      </c>
      <c r="R211" s="56">
        <v>33215</v>
      </c>
      <c r="S211" s="57" t="s">
        <v>751</v>
      </c>
      <c r="T211" s="58"/>
    </row>
    <row r="212" spans="1:20" ht="24.75" customHeight="1">
      <c r="A212" s="50">
        <v>209</v>
      </c>
      <c r="B212" s="51" t="s">
        <v>752</v>
      </c>
      <c r="C212" s="51" t="str">
        <f t="shared" si="17"/>
        <v>아파트</v>
      </c>
      <c r="D212" s="52" t="s">
        <v>209</v>
      </c>
      <c r="E212" s="52" t="s">
        <v>220</v>
      </c>
      <c r="F212" s="52" t="s">
        <v>753</v>
      </c>
      <c r="G212" s="52">
        <v>14333</v>
      </c>
      <c r="H212" s="52">
        <v>17388.919999999998</v>
      </c>
      <c r="I212" s="52">
        <v>28.55</v>
      </c>
      <c r="J212" s="52">
        <v>131.18</v>
      </c>
      <c r="K212" s="52">
        <v>5</v>
      </c>
      <c r="L212" s="52">
        <v>5</v>
      </c>
      <c r="M212" s="117">
        <f t="shared" si="16"/>
        <v>230</v>
      </c>
      <c r="N212" s="52">
        <v>230</v>
      </c>
      <c r="O212" s="52"/>
      <c r="P212" s="52"/>
      <c r="Q212" s="53">
        <v>32843</v>
      </c>
      <c r="R212" s="53">
        <v>33231</v>
      </c>
      <c r="S212" s="54" t="s">
        <v>754</v>
      </c>
      <c r="T212" s="55" t="s">
        <v>755</v>
      </c>
    </row>
    <row r="213" spans="1:20" ht="24.75" customHeight="1">
      <c r="A213" s="50">
        <v>210</v>
      </c>
      <c r="B213" s="51" t="s">
        <v>756</v>
      </c>
      <c r="C213" s="51" t="str">
        <f t="shared" si="17"/>
        <v>아파트</v>
      </c>
      <c r="D213" s="52" t="s">
        <v>206</v>
      </c>
      <c r="E213" s="52" t="s">
        <v>310</v>
      </c>
      <c r="F213" s="52" t="s">
        <v>757</v>
      </c>
      <c r="G213" s="52">
        <v>2236</v>
      </c>
      <c r="H213" s="52">
        <v>4200.45</v>
      </c>
      <c r="I213" s="52">
        <f>760.68/G213*100</f>
        <v>34.019677996422182</v>
      </c>
      <c r="J213" s="52"/>
      <c r="K213" s="52">
        <v>1</v>
      </c>
      <c r="L213" s="52">
        <v>6</v>
      </c>
      <c r="M213" s="117">
        <f t="shared" si="16"/>
        <v>56</v>
      </c>
      <c r="N213" s="52"/>
      <c r="O213" s="52">
        <v>56</v>
      </c>
      <c r="P213" s="52"/>
      <c r="Q213" s="56">
        <v>32879</v>
      </c>
      <c r="R213" s="56">
        <v>33237</v>
      </c>
      <c r="S213" s="57" t="s">
        <v>1734</v>
      </c>
      <c r="T213" s="58"/>
    </row>
    <row r="214" spans="1:20" ht="24.75" customHeight="1">
      <c r="A214" s="50">
        <v>211</v>
      </c>
      <c r="B214" s="51" t="s">
        <v>758</v>
      </c>
      <c r="C214" s="51" t="str">
        <f t="shared" si="17"/>
        <v>아파트</v>
      </c>
      <c r="D214" s="52" t="s">
        <v>206</v>
      </c>
      <c r="E214" s="52" t="s">
        <v>213</v>
      </c>
      <c r="F214" s="52" t="s">
        <v>759</v>
      </c>
      <c r="G214" s="52">
        <v>18481</v>
      </c>
      <c r="H214" s="52">
        <v>42734</v>
      </c>
      <c r="I214" s="59">
        <v>17.649999999999999</v>
      </c>
      <c r="J214" s="59">
        <v>213.98</v>
      </c>
      <c r="K214" s="52">
        <v>3</v>
      </c>
      <c r="L214" s="52">
        <v>15</v>
      </c>
      <c r="M214" s="117">
        <f t="shared" si="16"/>
        <v>404</v>
      </c>
      <c r="N214" s="52"/>
      <c r="O214" s="52">
        <v>344</v>
      </c>
      <c r="P214" s="52">
        <v>60</v>
      </c>
      <c r="Q214" s="56">
        <v>32646</v>
      </c>
      <c r="R214" s="56">
        <v>33238</v>
      </c>
      <c r="S214" s="57" t="s">
        <v>760</v>
      </c>
      <c r="T214" s="58"/>
    </row>
    <row r="215" spans="1:20" ht="24.75" customHeight="1">
      <c r="A215" s="50">
        <v>212</v>
      </c>
      <c r="B215" s="51" t="s">
        <v>761</v>
      </c>
      <c r="C215" s="51" t="str">
        <f t="shared" si="17"/>
        <v>아파트</v>
      </c>
      <c r="D215" s="52" t="s">
        <v>206</v>
      </c>
      <c r="E215" s="52" t="s">
        <v>310</v>
      </c>
      <c r="F215" s="52" t="s">
        <v>762</v>
      </c>
      <c r="G215" s="52">
        <v>4759</v>
      </c>
      <c r="H215" s="52">
        <v>11785</v>
      </c>
      <c r="I215" s="59">
        <v>26.09</v>
      </c>
      <c r="J215" s="59">
        <v>240.45</v>
      </c>
      <c r="K215" s="52">
        <v>1</v>
      </c>
      <c r="L215" s="52">
        <v>15</v>
      </c>
      <c r="M215" s="117">
        <f t="shared" si="16"/>
        <v>117</v>
      </c>
      <c r="N215" s="52"/>
      <c r="O215" s="52">
        <v>117</v>
      </c>
      <c r="P215" s="52"/>
      <c r="Q215" s="56">
        <v>32795</v>
      </c>
      <c r="R215" s="56">
        <v>33297</v>
      </c>
      <c r="S215" s="57" t="s">
        <v>325</v>
      </c>
      <c r="T215" s="58"/>
    </row>
    <row r="216" spans="1:20" ht="24.75" customHeight="1">
      <c r="A216" s="50">
        <v>213</v>
      </c>
      <c r="B216" s="51" t="s">
        <v>763</v>
      </c>
      <c r="C216" s="51" t="str">
        <f t="shared" si="17"/>
        <v>아파트</v>
      </c>
      <c r="D216" s="52" t="s">
        <v>206</v>
      </c>
      <c r="E216" s="52" t="s">
        <v>415</v>
      </c>
      <c r="F216" s="52" t="s">
        <v>764</v>
      </c>
      <c r="G216" s="52">
        <v>10109</v>
      </c>
      <c r="H216" s="52">
        <v>19010</v>
      </c>
      <c r="I216" s="59">
        <v>22.74</v>
      </c>
      <c r="J216" s="59">
        <v>171.5</v>
      </c>
      <c r="K216" s="52">
        <v>4</v>
      </c>
      <c r="L216" s="52">
        <v>10</v>
      </c>
      <c r="M216" s="117">
        <f t="shared" si="16"/>
        <v>174</v>
      </c>
      <c r="N216" s="52"/>
      <c r="O216" s="52">
        <v>174</v>
      </c>
      <c r="P216" s="52"/>
      <c r="Q216" s="56">
        <v>32731</v>
      </c>
      <c r="R216" s="56">
        <v>33309</v>
      </c>
      <c r="S216" s="57" t="s">
        <v>765</v>
      </c>
      <c r="T216" s="58"/>
    </row>
    <row r="217" spans="1:20" ht="24.75" customHeight="1">
      <c r="A217" s="50">
        <v>214</v>
      </c>
      <c r="B217" s="51" t="s">
        <v>766</v>
      </c>
      <c r="C217" s="51" t="str">
        <f t="shared" si="17"/>
        <v>아파트</v>
      </c>
      <c r="D217" s="52" t="s">
        <v>206</v>
      </c>
      <c r="E217" s="52" t="s">
        <v>676</v>
      </c>
      <c r="F217" s="52" t="s">
        <v>767</v>
      </c>
      <c r="G217" s="52">
        <v>19027</v>
      </c>
      <c r="H217" s="52">
        <v>52215</v>
      </c>
      <c r="I217" s="59">
        <v>19.48</v>
      </c>
      <c r="J217" s="59">
        <v>255.78</v>
      </c>
      <c r="K217" s="52">
        <v>5</v>
      </c>
      <c r="L217" s="52">
        <v>15</v>
      </c>
      <c r="M217" s="117">
        <f t="shared" si="16"/>
        <v>530</v>
      </c>
      <c r="N217" s="52"/>
      <c r="O217" s="52">
        <v>530</v>
      </c>
      <c r="P217" s="52"/>
      <c r="Q217" s="56">
        <v>32778</v>
      </c>
      <c r="R217" s="56">
        <v>33326</v>
      </c>
      <c r="S217" s="57" t="s">
        <v>768</v>
      </c>
      <c r="T217" s="58"/>
    </row>
    <row r="218" spans="1:20" ht="24.75" customHeight="1">
      <c r="A218" s="50">
        <v>215</v>
      </c>
      <c r="B218" s="51" t="s">
        <v>769</v>
      </c>
      <c r="C218" s="51" t="str">
        <f t="shared" si="17"/>
        <v>아파트</v>
      </c>
      <c r="D218" s="52" t="s">
        <v>209</v>
      </c>
      <c r="E218" s="52" t="s">
        <v>534</v>
      </c>
      <c r="F218" s="52" t="s">
        <v>770</v>
      </c>
      <c r="G218" s="52">
        <v>3744</v>
      </c>
      <c r="H218" s="52">
        <v>6776.64</v>
      </c>
      <c r="I218" s="52">
        <v>31.31</v>
      </c>
      <c r="J218" s="52">
        <v>181</v>
      </c>
      <c r="K218" s="52">
        <v>3</v>
      </c>
      <c r="L218" s="52">
        <v>5</v>
      </c>
      <c r="M218" s="117">
        <f t="shared" si="16"/>
        <v>70</v>
      </c>
      <c r="N218" s="52">
        <v>20</v>
      </c>
      <c r="O218" s="52">
        <v>50</v>
      </c>
      <c r="P218" s="52"/>
      <c r="Q218" s="53">
        <v>33064</v>
      </c>
      <c r="R218" s="53">
        <v>33341</v>
      </c>
      <c r="S218" s="54" t="s">
        <v>771</v>
      </c>
      <c r="T218" s="55" t="s">
        <v>772</v>
      </c>
    </row>
    <row r="219" spans="1:20" ht="24.75" customHeight="1">
      <c r="A219" s="50">
        <v>216</v>
      </c>
      <c r="B219" s="51" t="s">
        <v>773</v>
      </c>
      <c r="C219" s="51" t="str">
        <f t="shared" si="17"/>
        <v>아파트</v>
      </c>
      <c r="D219" s="52" t="s">
        <v>209</v>
      </c>
      <c r="E219" s="52" t="s">
        <v>303</v>
      </c>
      <c r="F219" s="52" t="s">
        <v>774</v>
      </c>
      <c r="G219" s="52">
        <v>3358</v>
      </c>
      <c r="H219" s="52">
        <v>7454.31</v>
      </c>
      <c r="I219" s="52">
        <v>13.69</v>
      </c>
      <c r="J219" s="52">
        <v>139.19999999999999</v>
      </c>
      <c r="K219" s="52">
        <v>1</v>
      </c>
      <c r="L219" s="52">
        <v>10</v>
      </c>
      <c r="M219" s="117">
        <f t="shared" si="16"/>
        <v>77</v>
      </c>
      <c r="N219" s="52"/>
      <c r="O219" s="52">
        <v>77</v>
      </c>
      <c r="P219" s="52"/>
      <c r="Q219" s="53">
        <v>32928</v>
      </c>
      <c r="R219" s="53">
        <v>33344</v>
      </c>
      <c r="S219" s="54" t="s">
        <v>775</v>
      </c>
      <c r="T219" s="55"/>
    </row>
    <row r="220" spans="1:20" ht="24.75" customHeight="1">
      <c r="A220" s="50">
        <v>217</v>
      </c>
      <c r="B220" s="51" t="s">
        <v>776</v>
      </c>
      <c r="C220" s="51" t="str">
        <f t="shared" si="17"/>
        <v>아파트</v>
      </c>
      <c r="D220" s="52" t="s">
        <v>209</v>
      </c>
      <c r="E220" s="52" t="s">
        <v>517</v>
      </c>
      <c r="F220" s="52" t="s">
        <v>777</v>
      </c>
      <c r="G220" s="52">
        <v>21892.1</v>
      </c>
      <c r="H220" s="52">
        <v>21933</v>
      </c>
      <c r="I220" s="52">
        <v>22.2</v>
      </c>
      <c r="J220" s="52">
        <v>90.38</v>
      </c>
      <c r="K220" s="52">
        <v>10</v>
      </c>
      <c r="L220" s="52">
        <v>5</v>
      </c>
      <c r="M220" s="117">
        <f t="shared" si="16"/>
        <v>300</v>
      </c>
      <c r="N220" s="52">
        <v>300</v>
      </c>
      <c r="O220" s="52"/>
      <c r="P220" s="52"/>
      <c r="Q220" s="53">
        <v>32822</v>
      </c>
      <c r="R220" s="53">
        <v>33357</v>
      </c>
      <c r="S220" s="54" t="s">
        <v>1721</v>
      </c>
      <c r="T220" s="55" t="s">
        <v>239</v>
      </c>
    </row>
    <row r="221" spans="1:20" ht="24.75" customHeight="1">
      <c r="A221" s="50">
        <v>218</v>
      </c>
      <c r="B221" s="51" t="s">
        <v>778</v>
      </c>
      <c r="C221" s="51" t="str">
        <f t="shared" si="17"/>
        <v>아파트</v>
      </c>
      <c r="D221" s="52" t="s">
        <v>209</v>
      </c>
      <c r="E221" s="52" t="s">
        <v>517</v>
      </c>
      <c r="F221" s="52" t="s">
        <v>779</v>
      </c>
      <c r="G221" s="52">
        <v>9247</v>
      </c>
      <c r="H221" s="52">
        <v>7463.7</v>
      </c>
      <c r="I221" s="52"/>
      <c r="J221" s="52"/>
      <c r="K221" s="52">
        <v>5</v>
      </c>
      <c r="L221" s="52">
        <v>5</v>
      </c>
      <c r="M221" s="117">
        <f t="shared" si="16"/>
        <v>150</v>
      </c>
      <c r="N221" s="52">
        <v>150</v>
      </c>
      <c r="O221" s="52"/>
      <c r="P221" s="52"/>
      <c r="Q221" s="53">
        <v>32822</v>
      </c>
      <c r="R221" s="53">
        <v>33357</v>
      </c>
      <c r="S221" s="54" t="s">
        <v>1721</v>
      </c>
      <c r="T221" s="55" t="s">
        <v>239</v>
      </c>
    </row>
    <row r="222" spans="1:20" ht="24.75" customHeight="1">
      <c r="A222" s="50">
        <v>219</v>
      </c>
      <c r="B222" s="51" t="s">
        <v>780</v>
      </c>
      <c r="C222" s="51" t="str">
        <f t="shared" si="17"/>
        <v>아파트</v>
      </c>
      <c r="D222" s="52" t="s">
        <v>206</v>
      </c>
      <c r="E222" s="52" t="s">
        <v>1695</v>
      </c>
      <c r="F222" s="52" t="s">
        <v>781</v>
      </c>
      <c r="G222" s="52">
        <v>4254</v>
      </c>
      <c r="H222" s="52">
        <v>18709</v>
      </c>
      <c r="I222" s="52">
        <v>31</v>
      </c>
      <c r="J222" s="59">
        <v>349.5</v>
      </c>
      <c r="K222" s="52">
        <v>1</v>
      </c>
      <c r="L222" s="52">
        <v>13</v>
      </c>
      <c r="M222" s="117">
        <f t="shared" si="16"/>
        <v>117</v>
      </c>
      <c r="N222" s="52"/>
      <c r="O222" s="52"/>
      <c r="P222" s="52">
        <v>117</v>
      </c>
      <c r="Q222" s="56">
        <v>32689</v>
      </c>
      <c r="R222" s="56">
        <v>33364</v>
      </c>
      <c r="S222" s="57" t="s">
        <v>638</v>
      </c>
      <c r="T222" s="58"/>
    </row>
    <row r="223" spans="1:20" ht="24.75" customHeight="1">
      <c r="A223" s="50">
        <v>220</v>
      </c>
      <c r="B223" s="51" t="s">
        <v>782</v>
      </c>
      <c r="C223" s="51" t="s">
        <v>223</v>
      </c>
      <c r="D223" s="52" t="s">
        <v>206</v>
      </c>
      <c r="E223" s="52" t="s">
        <v>270</v>
      </c>
      <c r="F223" s="52" t="s">
        <v>783</v>
      </c>
      <c r="G223" s="52">
        <v>518</v>
      </c>
      <c r="H223" s="52">
        <v>3060</v>
      </c>
      <c r="I223" s="52"/>
      <c r="J223" s="52"/>
      <c r="K223" s="52"/>
      <c r="L223" s="52"/>
      <c r="M223" s="117">
        <f t="shared" si="16"/>
        <v>56</v>
      </c>
      <c r="N223" s="52">
        <v>56</v>
      </c>
      <c r="O223" s="52"/>
      <c r="P223" s="52"/>
      <c r="Q223" s="56">
        <v>33048</v>
      </c>
      <c r="R223" s="56">
        <v>33399</v>
      </c>
      <c r="S223" s="57"/>
      <c r="T223" s="58"/>
    </row>
    <row r="224" spans="1:20" ht="24.75" customHeight="1">
      <c r="A224" s="50">
        <v>221</v>
      </c>
      <c r="B224" s="51" t="s">
        <v>784</v>
      </c>
      <c r="C224" s="51" t="str">
        <f t="shared" ref="C224:C233" si="18">IF(L224&gt;=5,"아파트",IF(H224/K224&gt;660,"연립","다세대"))</f>
        <v>아파트</v>
      </c>
      <c r="D224" s="52" t="s">
        <v>209</v>
      </c>
      <c r="E224" s="52" t="s">
        <v>220</v>
      </c>
      <c r="F224" s="52" t="s">
        <v>785</v>
      </c>
      <c r="G224" s="52">
        <v>10128</v>
      </c>
      <c r="H224" s="52">
        <v>16283</v>
      </c>
      <c r="I224" s="52">
        <v>18.96</v>
      </c>
      <c r="J224" s="52">
        <v>148.21</v>
      </c>
      <c r="K224" s="52">
        <v>2</v>
      </c>
      <c r="L224" s="52">
        <v>12</v>
      </c>
      <c r="M224" s="117">
        <f t="shared" si="16"/>
        <v>144</v>
      </c>
      <c r="N224" s="52"/>
      <c r="O224" s="52">
        <v>144</v>
      </c>
      <c r="P224" s="52"/>
      <c r="Q224" s="53">
        <v>32763</v>
      </c>
      <c r="R224" s="53">
        <v>33404</v>
      </c>
      <c r="S224" s="54" t="s">
        <v>786</v>
      </c>
      <c r="T224" s="55" t="s">
        <v>786</v>
      </c>
    </row>
    <row r="225" spans="1:20" ht="24.75" customHeight="1">
      <c r="A225" s="50">
        <v>222</v>
      </c>
      <c r="B225" s="51" t="s">
        <v>787</v>
      </c>
      <c r="C225" s="51" t="str">
        <f t="shared" si="18"/>
        <v>아파트</v>
      </c>
      <c r="D225" s="52" t="s">
        <v>206</v>
      </c>
      <c r="E225" s="52" t="s">
        <v>234</v>
      </c>
      <c r="F225" s="52" t="s">
        <v>788</v>
      </c>
      <c r="G225" s="52">
        <v>2489</v>
      </c>
      <c r="H225" s="52">
        <v>6606</v>
      </c>
      <c r="I225" s="59">
        <v>35.6</v>
      </c>
      <c r="J225" s="59">
        <v>233.38</v>
      </c>
      <c r="K225" s="52">
        <v>1</v>
      </c>
      <c r="L225" s="52">
        <v>8</v>
      </c>
      <c r="M225" s="117">
        <f t="shared" si="16"/>
        <v>76</v>
      </c>
      <c r="N225" s="52">
        <v>76</v>
      </c>
      <c r="O225" s="52"/>
      <c r="P225" s="52"/>
      <c r="Q225" s="56">
        <v>33127</v>
      </c>
      <c r="R225" s="56">
        <v>33407</v>
      </c>
      <c r="S225" s="57" t="s">
        <v>789</v>
      </c>
      <c r="T225" s="58"/>
    </row>
    <row r="226" spans="1:20" ht="24.75" customHeight="1">
      <c r="A226" s="50">
        <v>223</v>
      </c>
      <c r="B226" s="51" t="s">
        <v>790</v>
      </c>
      <c r="C226" s="51" t="str">
        <f t="shared" si="18"/>
        <v>아파트</v>
      </c>
      <c r="D226" s="52" t="s">
        <v>209</v>
      </c>
      <c r="E226" s="52" t="s">
        <v>210</v>
      </c>
      <c r="F226" s="52" t="s">
        <v>791</v>
      </c>
      <c r="G226" s="52">
        <v>2245</v>
      </c>
      <c r="H226" s="52">
        <v>3406.56</v>
      </c>
      <c r="I226" s="52">
        <v>24.93</v>
      </c>
      <c r="J226" s="52">
        <v>140.31</v>
      </c>
      <c r="K226" s="52">
        <v>1</v>
      </c>
      <c r="L226" s="52">
        <v>6</v>
      </c>
      <c r="M226" s="117">
        <f t="shared" si="16"/>
        <v>48</v>
      </c>
      <c r="N226" s="52">
        <v>48</v>
      </c>
      <c r="O226" s="52"/>
      <c r="P226" s="52"/>
      <c r="Q226" s="53">
        <v>33113</v>
      </c>
      <c r="R226" s="53">
        <v>33415</v>
      </c>
      <c r="S226" s="54" t="s">
        <v>710</v>
      </c>
      <c r="T226" s="55" t="s">
        <v>710</v>
      </c>
    </row>
    <row r="227" spans="1:20" ht="24.75" customHeight="1">
      <c r="A227" s="50">
        <v>224</v>
      </c>
      <c r="B227" s="51" t="s">
        <v>792</v>
      </c>
      <c r="C227" s="51" t="str">
        <f t="shared" si="18"/>
        <v>연립</v>
      </c>
      <c r="D227" s="52" t="s">
        <v>209</v>
      </c>
      <c r="E227" s="52" t="s">
        <v>330</v>
      </c>
      <c r="F227" s="52" t="s">
        <v>793</v>
      </c>
      <c r="G227" s="52"/>
      <c r="H227" s="52">
        <v>1993.23</v>
      </c>
      <c r="I227" s="52"/>
      <c r="J227" s="52"/>
      <c r="K227" s="52">
        <v>2</v>
      </c>
      <c r="L227" s="52">
        <v>4</v>
      </c>
      <c r="M227" s="117">
        <f t="shared" si="16"/>
        <v>28</v>
      </c>
      <c r="N227" s="52">
        <v>28</v>
      </c>
      <c r="O227" s="52"/>
      <c r="P227" s="52"/>
      <c r="Q227" s="64">
        <v>33196</v>
      </c>
      <c r="R227" s="64">
        <v>33423</v>
      </c>
      <c r="S227" s="65"/>
      <c r="T227" s="66"/>
    </row>
    <row r="228" spans="1:20" ht="24.75" customHeight="1">
      <c r="A228" s="50">
        <v>225</v>
      </c>
      <c r="B228" s="51" t="s">
        <v>794</v>
      </c>
      <c r="C228" s="51" t="str">
        <f t="shared" si="18"/>
        <v>아파트</v>
      </c>
      <c r="D228" s="52" t="s">
        <v>209</v>
      </c>
      <c r="E228" s="52" t="s">
        <v>517</v>
      </c>
      <c r="F228" s="52" t="s">
        <v>795</v>
      </c>
      <c r="G228" s="52">
        <v>21000</v>
      </c>
      <c r="H228" s="52">
        <v>27199.599999999999</v>
      </c>
      <c r="I228" s="52">
        <v>25.2</v>
      </c>
      <c r="J228" s="52">
        <v>120.7</v>
      </c>
      <c r="K228" s="52">
        <v>5</v>
      </c>
      <c r="L228" s="52">
        <v>6</v>
      </c>
      <c r="M228" s="117">
        <f t="shared" si="16"/>
        <v>360</v>
      </c>
      <c r="N228" s="52">
        <v>360</v>
      </c>
      <c r="O228" s="52"/>
      <c r="P228" s="52"/>
      <c r="Q228" s="53">
        <v>33072</v>
      </c>
      <c r="R228" s="53">
        <v>33448</v>
      </c>
      <c r="S228" s="54" t="s">
        <v>542</v>
      </c>
      <c r="T228" s="55" t="s">
        <v>542</v>
      </c>
    </row>
    <row r="229" spans="1:20" ht="24.75" customHeight="1">
      <c r="A229" s="50">
        <v>226</v>
      </c>
      <c r="B229" s="51" t="s">
        <v>796</v>
      </c>
      <c r="C229" s="51" t="str">
        <f t="shared" si="18"/>
        <v>아파트</v>
      </c>
      <c r="D229" s="52" t="s">
        <v>209</v>
      </c>
      <c r="E229" s="52" t="s">
        <v>517</v>
      </c>
      <c r="F229" s="52" t="s">
        <v>797</v>
      </c>
      <c r="G229" s="52">
        <v>23550</v>
      </c>
      <c r="H229" s="52">
        <v>31130.26</v>
      </c>
      <c r="I229" s="52">
        <v>24</v>
      </c>
      <c r="J229" s="52">
        <v>121.7</v>
      </c>
      <c r="K229" s="52">
        <v>6</v>
      </c>
      <c r="L229" s="52">
        <v>6</v>
      </c>
      <c r="M229" s="117">
        <f t="shared" si="16"/>
        <v>410</v>
      </c>
      <c r="N229" s="52">
        <v>410</v>
      </c>
      <c r="O229" s="52"/>
      <c r="P229" s="52"/>
      <c r="Q229" s="53">
        <v>33092</v>
      </c>
      <c r="R229" s="53">
        <v>33451</v>
      </c>
      <c r="S229" s="54" t="s">
        <v>798</v>
      </c>
      <c r="T229" s="55" t="s">
        <v>798</v>
      </c>
    </row>
    <row r="230" spans="1:20" ht="24.75" customHeight="1">
      <c r="A230" s="50">
        <v>227</v>
      </c>
      <c r="B230" s="51" t="s">
        <v>799</v>
      </c>
      <c r="C230" s="51" t="str">
        <f t="shared" si="18"/>
        <v>아파트</v>
      </c>
      <c r="D230" s="52" t="s">
        <v>206</v>
      </c>
      <c r="E230" s="52" t="s">
        <v>310</v>
      </c>
      <c r="F230" s="52" t="s">
        <v>800</v>
      </c>
      <c r="G230" s="52">
        <v>4326</v>
      </c>
      <c r="H230" s="52">
        <v>16463.75</v>
      </c>
      <c r="I230" s="59">
        <v>36.07</v>
      </c>
      <c r="J230" s="59">
        <v>343.04</v>
      </c>
      <c r="K230" s="52">
        <v>1</v>
      </c>
      <c r="L230" s="52">
        <v>15</v>
      </c>
      <c r="M230" s="117">
        <v>135</v>
      </c>
      <c r="N230" s="52"/>
      <c r="O230" s="52">
        <v>135</v>
      </c>
      <c r="P230" s="52"/>
      <c r="Q230" s="56">
        <v>33052</v>
      </c>
      <c r="R230" s="56">
        <v>33456</v>
      </c>
      <c r="S230" s="57" t="s">
        <v>801</v>
      </c>
      <c r="T230" s="58"/>
    </row>
    <row r="231" spans="1:20" ht="24.75" customHeight="1">
      <c r="A231" s="50">
        <v>228</v>
      </c>
      <c r="B231" s="51" t="s">
        <v>802</v>
      </c>
      <c r="C231" s="51" t="str">
        <f t="shared" si="18"/>
        <v>아파트</v>
      </c>
      <c r="D231" s="52" t="s">
        <v>209</v>
      </c>
      <c r="E231" s="52" t="s">
        <v>517</v>
      </c>
      <c r="F231" s="52" t="s">
        <v>803</v>
      </c>
      <c r="G231" s="52">
        <v>24586.9</v>
      </c>
      <c r="H231" s="52">
        <v>35383.5</v>
      </c>
      <c r="I231" s="52">
        <v>29.667000000000002</v>
      </c>
      <c r="J231" s="52">
        <v>130.179</v>
      </c>
      <c r="K231" s="52">
        <v>5</v>
      </c>
      <c r="L231" s="52">
        <v>6</v>
      </c>
      <c r="M231" s="117">
        <f>SUM(N231:P231)</f>
        <v>444</v>
      </c>
      <c r="N231" s="52">
        <v>444</v>
      </c>
      <c r="O231" s="52"/>
      <c r="P231" s="52"/>
      <c r="Q231" s="53">
        <v>33086</v>
      </c>
      <c r="R231" s="53">
        <v>33474</v>
      </c>
      <c r="S231" s="54" t="s">
        <v>572</v>
      </c>
      <c r="T231" s="55" t="s">
        <v>572</v>
      </c>
    </row>
    <row r="232" spans="1:20" ht="24.75" customHeight="1">
      <c r="A232" s="50">
        <v>229</v>
      </c>
      <c r="B232" s="51" t="s">
        <v>548</v>
      </c>
      <c r="C232" s="51" t="str">
        <f t="shared" si="18"/>
        <v>아파트</v>
      </c>
      <c r="D232" s="52" t="s">
        <v>209</v>
      </c>
      <c r="E232" s="52" t="s">
        <v>220</v>
      </c>
      <c r="F232" s="52" t="s">
        <v>804</v>
      </c>
      <c r="G232" s="52">
        <v>14292.9</v>
      </c>
      <c r="H232" s="52">
        <v>19290.05</v>
      </c>
      <c r="I232" s="52">
        <v>25.76</v>
      </c>
      <c r="J232" s="52">
        <v>112.67</v>
      </c>
      <c r="K232" s="52">
        <v>4</v>
      </c>
      <c r="L232" s="52">
        <v>6</v>
      </c>
      <c r="M232" s="117">
        <f>SUM(N232:P232)</f>
        <v>224</v>
      </c>
      <c r="N232" s="52">
        <v>224</v>
      </c>
      <c r="O232" s="52"/>
      <c r="P232" s="52"/>
      <c r="Q232" s="53">
        <v>33005</v>
      </c>
      <c r="R232" s="53">
        <v>33476</v>
      </c>
      <c r="S232" s="54" t="s">
        <v>1735</v>
      </c>
      <c r="T232" s="55" t="s">
        <v>805</v>
      </c>
    </row>
    <row r="233" spans="1:20" ht="24.75" customHeight="1">
      <c r="A233" s="50">
        <v>230</v>
      </c>
      <c r="B233" s="51" t="s">
        <v>806</v>
      </c>
      <c r="C233" s="51" t="str">
        <f t="shared" si="18"/>
        <v>아파트</v>
      </c>
      <c r="D233" s="52" t="s">
        <v>206</v>
      </c>
      <c r="E233" s="52" t="s">
        <v>676</v>
      </c>
      <c r="F233" s="52" t="s">
        <v>807</v>
      </c>
      <c r="G233" s="52">
        <v>9326</v>
      </c>
      <c r="H233" s="52">
        <v>26347</v>
      </c>
      <c r="I233" s="59">
        <v>24.82</v>
      </c>
      <c r="J233" s="59">
        <v>258.97000000000003</v>
      </c>
      <c r="K233" s="52">
        <v>2</v>
      </c>
      <c r="L233" s="52">
        <v>14</v>
      </c>
      <c r="M233" s="117">
        <f>SUM(N233:P233)</f>
        <v>220</v>
      </c>
      <c r="N233" s="52"/>
      <c r="O233" s="52">
        <v>165</v>
      </c>
      <c r="P233" s="52">
        <v>55</v>
      </c>
      <c r="Q233" s="56">
        <v>32779</v>
      </c>
      <c r="R233" s="56">
        <v>33498</v>
      </c>
      <c r="S233" s="57" t="s">
        <v>808</v>
      </c>
      <c r="T233" s="58"/>
    </row>
    <row r="234" spans="1:20" ht="24.75" customHeight="1">
      <c r="A234" s="50">
        <v>231</v>
      </c>
      <c r="B234" s="40" t="s">
        <v>1736</v>
      </c>
      <c r="C234" s="40"/>
      <c r="D234" s="40" t="s">
        <v>1488</v>
      </c>
      <c r="E234" s="40" t="s">
        <v>1701</v>
      </c>
      <c r="F234" s="67" t="s">
        <v>1317</v>
      </c>
      <c r="G234" s="40"/>
      <c r="H234" s="68">
        <v>653</v>
      </c>
      <c r="I234" s="40"/>
      <c r="J234" s="40"/>
      <c r="K234" s="40">
        <v>2</v>
      </c>
      <c r="L234" s="40">
        <v>3</v>
      </c>
      <c r="M234" s="119">
        <v>22</v>
      </c>
      <c r="N234" s="40"/>
      <c r="O234" s="40"/>
      <c r="P234" s="69"/>
      <c r="Q234" s="43">
        <v>33221</v>
      </c>
      <c r="R234" s="152">
        <v>33517</v>
      </c>
      <c r="S234" s="40" ph="1"/>
      <c r="T234" s="66" t="s">
        <v>1321</v>
      </c>
    </row>
    <row r="235" spans="1:20" ht="24.75" customHeight="1">
      <c r="A235" s="50">
        <v>232</v>
      </c>
      <c r="B235" s="51" t="s">
        <v>809</v>
      </c>
      <c r="C235" s="51" t="str">
        <f t="shared" ref="C235:C287" si="19">IF(L235&gt;=5,"아파트",IF(H235/K235&gt;660,"연립","다세대"))</f>
        <v>아파트</v>
      </c>
      <c r="D235" s="52" t="s">
        <v>209</v>
      </c>
      <c r="E235" s="52" t="s">
        <v>303</v>
      </c>
      <c r="F235" s="52" t="s">
        <v>810</v>
      </c>
      <c r="G235" s="52">
        <v>36160</v>
      </c>
      <c r="H235" s="52">
        <v>67691</v>
      </c>
      <c r="I235" s="52">
        <v>10.199999999999999</v>
      </c>
      <c r="J235" s="52">
        <v>187.19</v>
      </c>
      <c r="K235" s="52">
        <v>6</v>
      </c>
      <c r="L235" s="52">
        <v>15</v>
      </c>
      <c r="M235" s="117">
        <f t="shared" ref="M235:M247" si="20">SUM(N235:P235)</f>
        <v>1650</v>
      </c>
      <c r="N235" s="52">
        <v>1650</v>
      </c>
      <c r="O235" s="52"/>
      <c r="P235" s="52"/>
      <c r="Q235" s="53">
        <v>32672</v>
      </c>
      <c r="R235" s="53">
        <v>33526</v>
      </c>
      <c r="S235" s="54" t="s">
        <v>295</v>
      </c>
      <c r="T235" s="55" t="s">
        <v>811</v>
      </c>
    </row>
    <row r="236" spans="1:20" ht="24.75" customHeight="1">
      <c r="A236" s="50">
        <v>233</v>
      </c>
      <c r="B236" s="51" t="s">
        <v>812</v>
      </c>
      <c r="C236" s="51" t="str">
        <f t="shared" si="19"/>
        <v>아파트</v>
      </c>
      <c r="D236" s="52" t="s">
        <v>209</v>
      </c>
      <c r="E236" s="52" t="s">
        <v>517</v>
      </c>
      <c r="F236" s="52" t="s">
        <v>813</v>
      </c>
      <c r="G236" s="52">
        <v>18585.3</v>
      </c>
      <c r="H236" s="52">
        <v>30334.81</v>
      </c>
      <c r="I236" s="52">
        <v>32.299999999999997</v>
      </c>
      <c r="J236" s="52">
        <v>163.19999999999999</v>
      </c>
      <c r="K236" s="52">
        <v>8</v>
      </c>
      <c r="L236" s="52">
        <v>5</v>
      </c>
      <c r="M236" s="117">
        <f t="shared" si="20"/>
        <v>265</v>
      </c>
      <c r="N236" s="52"/>
      <c r="O236" s="52">
        <v>265</v>
      </c>
      <c r="P236" s="52"/>
      <c r="Q236" s="53">
        <v>33102</v>
      </c>
      <c r="R236" s="53">
        <v>33534</v>
      </c>
      <c r="S236" s="54" t="s">
        <v>814</v>
      </c>
      <c r="T236" s="55" t="s">
        <v>814</v>
      </c>
    </row>
    <row r="237" spans="1:20" ht="24.75" customHeight="1">
      <c r="A237" s="50">
        <v>234</v>
      </c>
      <c r="B237" s="51" t="s">
        <v>815</v>
      </c>
      <c r="C237" s="51" t="str">
        <f t="shared" si="19"/>
        <v>아파트</v>
      </c>
      <c r="D237" s="52" t="s">
        <v>209</v>
      </c>
      <c r="E237" s="52" t="s">
        <v>315</v>
      </c>
      <c r="F237" s="52" t="s">
        <v>816</v>
      </c>
      <c r="G237" s="52">
        <v>16838</v>
      </c>
      <c r="H237" s="52">
        <v>38564</v>
      </c>
      <c r="I237" s="52">
        <v>20.48</v>
      </c>
      <c r="J237" s="52">
        <v>209.09</v>
      </c>
      <c r="K237" s="52">
        <v>4</v>
      </c>
      <c r="L237" s="52">
        <v>15</v>
      </c>
      <c r="M237" s="117">
        <f t="shared" si="20"/>
        <v>343</v>
      </c>
      <c r="N237" s="52"/>
      <c r="O237" s="52">
        <v>284</v>
      </c>
      <c r="P237" s="52">
        <v>59</v>
      </c>
      <c r="Q237" s="53">
        <v>32857</v>
      </c>
      <c r="R237" s="53">
        <v>33570</v>
      </c>
      <c r="S237" s="54" t="s">
        <v>817</v>
      </c>
      <c r="T237" s="55" t="s">
        <v>817</v>
      </c>
    </row>
    <row r="238" spans="1:20" ht="24.75" customHeight="1">
      <c r="A238" s="50">
        <v>235</v>
      </c>
      <c r="B238" s="51" t="s">
        <v>348</v>
      </c>
      <c r="C238" s="51" t="str">
        <f t="shared" si="19"/>
        <v>아파트</v>
      </c>
      <c r="D238" s="52" t="s">
        <v>206</v>
      </c>
      <c r="E238" s="52" t="s">
        <v>415</v>
      </c>
      <c r="F238" s="52" t="s">
        <v>818</v>
      </c>
      <c r="G238" s="52">
        <v>7003</v>
      </c>
      <c r="H238" s="52">
        <v>22190</v>
      </c>
      <c r="I238" s="59">
        <v>26.03</v>
      </c>
      <c r="J238" s="59">
        <v>294.39999999999998</v>
      </c>
      <c r="K238" s="52">
        <v>1</v>
      </c>
      <c r="L238" s="52">
        <v>15</v>
      </c>
      <c r="M238" s="117">
        <f t="shared" si="20"/>
        <v>261</v>
      </c>
      <c r="N238" s="52">
        <v>261</v>
      </c>
      <c r="O238" s="52"/>
      <c r="P238" s="52"/>
      <c r="Q238" s="56">
        <v>33078</v>
      </c>
      <c r="R238" s="56">
        <v>33572</v>
      </c>
      <c r="S238" s="57" t="s">
        <v>682</v>
      </c>
      <c r="T238" s="58"/>
    </row>
    <row r="239" spans="1:20" ht="24.75" customHeight="1">
      <c r="A239" s="50">
        <v>236</v>
      </c>
      <c r="B239" s="51" t="s">
        <v>819</v>
      </c>
      <c r="C239" s="51" t="str">
        <f t="shared" si="19"/>
        <v>아파트</v>
      </c>
      <c r="D239" s="52" t="s">
        <v>206</v>
      </c>
      <c r="E239" s="52" t="s">
        <v>213</v>
      </c>
      <c r="F239" s="52" t="s">
        <v>820</v>
      </c>
      <c r="G239" s="52">
        <v>3909</v>
      </c>
      <c r="H239" s="52">
        <v>21013</v>
      </c>
      <c r="I239" s="59">
        <v>44.72</v>
      </c>
      <c r="J239" s="59">
        <v>461.25</v>
      </c>
      <c r="K239" s="52">
        <v>1</v>
      </c>
      <c r="L239" s="52">
        <v>14</v>
      </c>
      <c r="M239" s="117">
        <f t="shared" si="20"/>
        <v>165</v>
      </c>
      <c r="N239" s="52">
        <v>27</v>
      </c>
      <c r="O239" s="52">
        <v>138</v>
      </c>
      <c r="P239" s="52"/>
      <c r="Q239" s="56">
        <v>32969</v>
      </c>
      <c r="R239" s="56">
        <v>33581</v>
      </c>
      <c r="S239" s="57" t="s">
        <v>638</v>
      </c>
      <c r="T239" s="58"/>
    </row>
    <row r="240" spans="1:20" ht="24.75" customHeight="1">
      <c r="A240" s="50">
        <v>237</v>
      </c>
      <c r="B240" s="51" t="s">
        <v>821</v>
      </c>
      <c r="C240" s="51" t="str">
        <f t="shared" si="19"/>
        <v>아파트</v>
      </c>
      <c r="D240" s="52" t="s">
        <v>206</v>
      </c>
      <c r="E240" s="52" t="s">
        <v>327</v>
      </c>
      <c r="F240" s="52" t="s">
        <v>822</v>
      </c>
      <c r="G240" s="52">
        <v>6547</v>
      </c>
      <c r="H240" s="52">
        <v>37283</v>
      </c>
      <c r="I240" s="52"/>
      <c r="J240" s="52"/>
      <c r="K240" s="52">
        <v>1</v>
      </c>
      <c r="L240" s="52">
        <v>14</v>
      </c>
      <c r="M240" s="117">
        <f t="shared" si="20"/>
        <v>132</v>
      </c>
      <c r="N240" s="52"/>
      <c r="O240" s="52">
        <v>88</v>
      </c>
      <c r="P240" s="52">
        <v>44</v>
      </c>
      <c r="Q240" s="56">
        <v>32804</v>
      </c>
      <c r="R240" s="56">
        <v>33607</v>
      </c>
      <c r="S240" s="57" t="s">
        <v>823</v>
      </c>
      <c r="T240" s="58"/>
    </row>
    <row r="241" spans="1:20" ht="24.75" customHeight="1">
      <c r="A241" s="50">
        <v>238</v>
      </c>
      <c r="B241" s="51" t="s">
        <v>246</v>
      </c>
      <c r="C241" s="51" t="str">
        <f t="shared" si="19"/>
        <v>아파트</v>
      </c>
      <c r="D241" s="52" t="s">
        <v>209</v>
      </c>
      <c r="E241" s="52" t="s">
        <v>220</v>
      </c>
      <c r="F241" s="52" t="s">
        <v>824</v>
      </c>
      <c r="G241" s="52">
        <v>14439</v>
      </c>
      <c r="H241" s="52">
        <v>18121.52</v>
      </c>
      <c r="I241" s="52">
        <v>23.8</v>
      </c>
      <c r="J241" s="52">
        <v>115.29</v>
      </c>
      <c r="K241" s="52">
        <v>4</v>
      </c>
      <c r="L241" s="52">
        <v>6</v>
      </c>
      <c r="M241" s="117">
        <f t="shared" si="20"/>
        <v>240</v>
      </c>
      <c r="N241" s="52">
        <v>240</v>
      </c>
      <c r="O241" s="52"/>
      <c r="P241" s="52"/>
      <c r="Q241" s="53">
        <v>33114</v>
      </c>
      <c r="R241" s="53">
        <v>33623</v>
      </c>
      <c r="S241" s="54" t="s">
        <v>825</v>
      </c>
      <c r="T241" s="55" t="s">
        <v>826</v>
      </c>
    </row>
    <row r="242" spans="1:20" ht="24.75" customHeight="1">
      <c r="A242" s="50">
        <v>239</v>
      </c>
      <c r="B242" s="51" t="s">
        <v>827</v>
      </c>
      <c r="C242" s="51" t="str">
        <f t="shared" si="19"/>
        <v>아파트</v>
      </c>
      <c r="D242" s="52" t="s">
        <v>206</v>
      </c>
      <c r="E242" s="52" t="s">
        <v>310</v>
      </c>
      <c r="F242" s="52" t="s">
        <v>828</v>
      </c>
      <c r="G242" s="52">
        <v>4365</v>
      </c>
      <c r="H242" s="52">
        <v>4824.1499999999996</v>
      </c>
      <c r="I242" s="52"/>
      <c r="J242" s="52"/>
      <c r="K242" s="52">
        <v>3</v>
      </c>
      <c r="L242" s="52">
        <v>5</v>
      </c>
      <c r="M242" s="117">
        <f t="shared" si="20"/>
        <v>80</v>
      </c>
      <c r="N242" s="52">
        <v>80</v>
      </c>
      <c r="O242" s="52"/>
      <c r="P242" s="52"/>
      <c r="Q242" s="56">
        <v>33054</v>
      </c>
      <c r="R242" s="56">
        <v>33630</v>
      </c>
      <c r="S242" s="57" t="s">
        <v>829</v>
      </c>
      <c r="T242" s="58"/>
    </row>
    <row r="243" spans="1:20" ht="24.75" customHeight="1">
      <c r="A243" s="50">
        <v>240</v>
      </c>
      <c r="B243" s="51" t="s">
        <v>830</v>
      </c>
      <c r="C243" s="51" t="str">
        <f t="shared" si="19"/>
        <v>아파트</v>
      </c>
      <c r="D243" s="52" t="s">
        <v>206</v>
      </c>
      <c r="E243" s="52" t="s">
        <v>415</v>
      </c>
      <c r="F243" s="52" t="s">
        <v>831</v>
      </c>
      <c r="G243" s="52">
        <v>12786</v>
      </c>
      <c r="H243" s="52">
        <v>43627</v>
      </c>
      <c r="I243" s="59">
        <v>27.13</v>
      </c>
      <c r="J243" s="59">
        <v>317.75</v>
      </c>
      <c r="K243" s="52">
        <v>3</v>
      </c>
      <c r="L243" s="52">
        <v>15</v>
      </c>
      <c r="M243" s="117">
        <f t="shared" si="20"/>
        <v>525</v>
      </c>
      <c r="N243" s="52">
        <v>525</v>
      </c>
      <c r="O243" s="52"/>
      <c r="P243" s="52"/>
      <c r="Q243" s="56">
        <v>33192</v>
      </c>
      <c r="R243" s="56">
        <v>33653</v>
      </c>
      <c r="S243" s="57" t="s">
        <v>832</v>
      </c>
      <c r="T243" s="58"/>
    </row>
    <row r="244" spans="1:20" ht="24.75" customHeight="1">
      <c r="A244" s="50">
        <v>241</v>
      </c>
      <c r="B244" s="51" t="s">
        <v>833</v>
      </c>
      <c r="C244" s="51" t="str">
        <f t="shared" si="19"/>
        <v>아파트</v>
      </c>
      <c r="D244" s="52" t="s">
        <v>209</v>
      </c>
      <c r="E244" s="52" t="s">
        <v>210</v>
      </c>
      <c r="F244" s="52" t="s">
        <v>834</v>
      </c>
      <c r="G244" s="52">
        <v>4628</v>
      </c>
      <c r="H244" s="52">
        <v>16583.71</v>
      </c>
      <c r="I244" s="52">
        <v>33</v>
      </c>
      <c r="J244" s="52">
        <v>326.67</v>
      </c>
      <c r="K244" s="52">
        <v>1</v>
      </c>
      <c r="L244" s="52">
        <v>15</v>
      </c>
      <c r="M244" s="117">
        <f t="shared" si="20"/>
        <v>195</v>
      </c>
      <c r="N244" s="52">
        <v>195</v>
      </c>
      <c r="O244" s="52"/>
      <c r="P244" s="52"/>
      <c r="Q244" s="53">
        <v>33177</v>
      </c>
      <c r="R244" s="53">
        <v>33659</v>
      </c>
      <c r="S244" s="54" t="s">
        <v>835</v>
      </c>
      <c r="T244" s="55" t="s">
        <v>836</v>
      </c>
    </row>
    <row r="245" spans="1:20" ht="24.75" customHeight="1">
      <c r="A245" s="50">
        <v>242</v>
      </c>
      <c r="B245" s="41" t="s">
        <v>837</v>
      </c>
      <c r="C245" s="51" t="str">
        <f t="shared" si="19"/>
        <v>아파트</v>
      </c>
      <c r="D245" s="52" t="s">
        <v>209</v>
      </c>
      <c r="E245" s="52" t="s">
        <v>364</v>
      </c>
      <c r="F245" s="52" t="s">
        <v>838</v>
      </c>
      <c r="G245" s="52">
        <v>41132.199999999997</v>
      </c>
      <c r="H245" s="52">
        <v>77465.600000000006</v>
      </c>
      <c r="I245" s="52">
        <v>14.9</v>
      </c>
      <c r="J245" s="52">
        <v>175.5</v>
      </c>
      <c r="K245" s="52">
        <v>9</v>
      </c>
      <c r="L245" s="52">
        <v>15</v>
      </c>
      <c r="M245" s="117">
        <f t="shared" si="20"/>
        <v>720</v>
      </c>
      <c r="N245" s="52"/>
      <c r="O245" s="52">
        <v>600</v>
      </c>
      <c r="P245" s="52">
        <v>120</v>
      </c>
      <c r="Q245" s="53">
        <v>32801</v>
      </c>
      <c r="R245" s="53">
        <v>33688</v>
      </c>
      <c r="S245" s="54" t="s">
        <v>839</v>
      </c>
      <c r="T245" s="55" t="s">
        <v>839</v>
      </c>
    </row>
    <row r="246" spans="1:20" ht="24.75" customHeight="1">
      <c r="A246" s="50">
        <v>243</v>
      </c>
      <c r="B246" s="51" t="s">
        <v>840</v>
      </c>
      <c r="C246" s="51" t="str">
        <f t="shared" si="19"/>
        <v>아파트</v>
      </c>
      <c r="D246" s="52" t="s">
        <v>206</v>
      </c>
      <c r="E246" s="52" t="s">
        <v>293</v>
      </c>
      <c r="F246" s="52" t="s">
        <v>841</v>
      </c>
      <c r="G246" s="52">
        <v>21212</v>
      </c>
      <c r="H246" s="52">
        <v>61888</v>
      </c>
      <c r="I246" s="59">
        <v>19.89</v>
      </c>
      <c r="J246" s="59">
        <v>241.35</v>
      </c>
      <c r="K246" s="52">
        <v>8</v>
      </c>
      <c r="L246" s="52">
        <v>15</v>
      </c>
      <c r="M246" s="117">
        <f t="shared" si="20"/>
        <v>480</v>
      </c>
      <c r="N246" s="52"/>
      <c r="O246" s="52">
        <v>300</v>
      </c>
      <c r="P246" s="52">
        <v>180</v>
      </c>
      <c r="Q246" s="56">
        <v>33015</v>
      </c>
      <c r="R246" s="56">
        <v>33690</v>
      </c>
      <c r="S246" s="57" t="s">
        <v>842</v>
      </c>
      <c r="T246" s="58"/>
    </row>
    <row r="247" spans="1:20" ht="24.75" customHeight="1">
      <c r="A247" s="50">
        <v>244</v>
      </c>
      <c r="B247" s="51" t="s">
        <v>843</v>
      </c>
      <c r="C247" s="51" t="str">
        <f t="shared" si="19"/>
        <v>아파트</v>
      </c>
      <c r="D247" s="52" t="s">
        <v>206</v>
      </c>
      <c r="E247" s="52" t="s">
        <v>234</v>
      </c>
      <c r="F247" s="52" t="s">
        <v>844</v>
      </c>
      <c r="G247" s="52">
        <v>4282</v>
      </c>
      <c r="H247" s="52">
        <v>12575.385</v>
      </c>
      <c r="I247" s="59">
        <v>30.17</v>
      </c>
      <c r="J247" s="59">
        <v>269.44</v>
      </c>
      <c r="K247" s="52">
        <v>1</v>
      </c>
      <c r="L247" s="52">
        <v>12</v>
      </c>
      <c r="M247" s="117">
        <f t="shared" si="20"/>
        <v>148</v>
      </c>
      <c r="N247" s="52">
        <v>148</v>
      </c>
      <c r="O247" s="52"/>
      <c r="P247" s="52"/>
      <c r="Q247" s="56">
        <v>33077</v>
      </c>
      <c r="R247" s="56">
        <v>33695</v>
      </c>
      <c r="S247" s="57" t="s">
        <v>1737</v>
      </c>
      <c r="T247" s="58"/>
    </row>
    <row r="248" spans="1:20" ht="24.75" customHeight="1">
      <c r="A248" s="50">
        <v>245</v>
      </c>
      <c r="B248" s="51" t="s">
        <v>573</v>
      </c>
      <c r="C248" s="51" t="str">
        <f t="shared" si="19"/>
        <v>아파트</v>
      </c>
      <c r="D248" s="52" t="s">
        <v>206</v>
      </c>
      <c r="E248" s="52" t="s">
        <v>234</v>
      </c>
      <c r="F248" s="52" t="s">
        <v>846</v>
      </c>
      <c r="G248" s="52">
        <v>12857</v>
      </c>
      <c r="H248" s="52">
        <v>41047</v>
      </c>
      <c r="I248" s="59">
        <v>26.49</v>
      </c>
      <c r="J248" s="52">
        <v>297</v>
      </c>
      <c r="K248" s="52">
        <v>2</v>
      </c>
      <c r="L248" s="52">
        <v>15</v>
      </c>
      <c r="M248" s="117">
        <v>494</v>
      </c>
      <c r="N248" s="52">
        <v>494</v>
      </c>
      <c r="O248" s="52"/>
      <c r="P248" s="52"/>
      <c r="Q248" s="56">
        <v>33114</v>
      </c>
      <c r="R248" s="56">
        <v>33702</v>
      </c>
      <c r="S248" s="57" t="s">
        <v>608</v>
      </c>
      <c r="T248" s="58"/>
    </row>
    <row r="249" spans="1:20" ht="24.75" customHeight="1">
      <c r="A249" s="50">
        <v>246</v>
      </c>
      <c r="B249" s="51" t="s">
        <v>847</v>
      </c>
      <c r="C249" s="51" t="str">
        <f t="shared" si="19"/>
        <v>아파트</v>
      </c>
      <c r="D249" s="52" t="s">
        <v>209</v>
      </c>
      <c r="E249" s="52" t="s">
        <v>303</v>
      </c>
      <c r="F249" s="52" t="s">
        <v>848</v>
      </c>
      <c r="G249" s="52">
        <v>13498</v>
      </c>
      <c r="H249" s="52">
        <v>71732.259999999995</v>
      </c>
      <c r="I249" s="52">
        <v>34.450000000000003</v>
      </c>
      <c r="J249" s="52">
        <v>531.41999999999996</v>
      </c>
      <c r="K249" s="52">
        <v>6</v>
      </c>
      <c r="L249" s="52">
        <v>15</v>
      </c>
      <c r="M249" s="117">
        <f t="shared" ref="M249:M283" si="21">SUM(N249:P249)</f>
        <v>1350</v>
      </c>
      <c r="N249" s="52">
        <v>1350</v>
      </c>
      <c r="O249" s="52"/>
      <c r="P249" s="52"/>
      <c r="Q249" s="53">
        <v>32856</v>
      </c>
      <c r="R249" s="53">
        <v>33704</v>
      </c>
      <c r="S249" s="54" t="s">
        <v>295</v>
      </c>
      <c r="T249" s="55" t="s">
        <v>849</v>
      </c>
    </row>
    <row r="250" spans="1:20" ht="24.75" customHeight="1">
      <c r="A250" s="50">
        <v>247</v>
      </c>
      <c r="B250" s="51" t="s">
        <v>850</v>
      </c>
      <c r="C250" s="51" t="str">
        <f t="shared" si="19"/>
        <v>아파트</v>
      </c>
      <c r="D250" s="52" t="s">
        <v>209</v>
      </c>
      <c r="E250" s="52" t="s">
        <v>364</v>
      </c>
      <c r="F250" s="52" t="s">
        <v>851</v>
      </c>
      <c r="G250" s="52">
        <v>6487</v>
      </c>
      <c r="H250" s="52">
        <v>19998</v>
      </c>
      <c r="I250" s="52">
        <v>17.78</v>
      </c>
      <c r="J250" s="52">
        <v>252.4</v>
      </c>
      <c r="K250" s="52">
        <v>1</v>
      </c>
      <c r="L250" s="52">
        <v>15</v>
      </c>
      <c r="M250" s="117">
        <f t="shared" si="21"/>
        <v>120</v>
      </c>
      <c r="N250" s="52"/>
      <c r="O250" s="52"/>
      <c r="P250" s="52">
        <v>120</v>
      </c>
      <c r="Q250" s="53">
        <v>33108</v>
      </c>
      <c r="R250" s="53">
        <v>33717</v>
      </c>
      <c r="S250" s="54" t="s">
        <v>852</v>
      </c>
      <c r="T250" s="55" t="s">
        <v>852</v>
      </c>
    </row>
    <row r="251" spans="1:20" ht="24.75" customHeight="1">
      <c r="A251" s="50">
        <v>248</v>
      </c>
      <c r="B251" s="51" t="s">
        <v>853</v>
      </c>
      <c r="C251" s="51" t="str">
        <f t="shared" si="19"/>
        <v>아파트</v>
      </c>
      <c r="D251" s="52" t="s">
        <v>206</v>
      </c>
      <c r="E251" s="52" t="s">
        <v>310</v>
      </c>
      <c r="F251" s="52" t="s">
        <v>854</v>
      </c>
      <c r="G251" s="52">
        <v>1469</v>
      </c>
      <c r="H251" s="52">
        <v>2950</v>
      </c>
      <c r="I251" s="59">
        <v>29.87</v>
      </c>
      <c r="J251" s="59">
        <v>177.78</v>
      </c>
      <c r="K251" s="52">
        <v>1</v>
      </c>
      <c r="L251" s="52">
        <v>6</v>
      </c>
      <c r="M251" s="117">
        <f t="shared" si="21"/>
        <v>30</v>
      </c>
      <c r="N251" s="52"/>
      <c r="O251" s="52">
        <v>30</v>
      </c>
      <c r="P251" s="52"/>
      <c r="Q251" s="56">
        <v>33179</v>
      </c>
      <c r="R251" s="56">
        <v>33752</v>
      </c>
      <c r="S251" s="57" t="s">
        <v>1738</v>
      </c>
      <c r="T251" s="58"/>
    </row>
    <row r="252" spans="1:20" ht="24.75" customHeight="1">
      <c r="A252" s="50">
        <v>249</v>
      </c>
      <c r="B252" s="51" t="s">
        <v>855</v>
      </c>
      <c r="C252" s="51" t="str">
        <f t="shared" si="19"/>
        <v>아파트</v>
      </c>
      <c r="D252" s="52" t="s">
        <v>209</v>
      </c>
      <c r="E252" s="52" t="s">
        <v>534</v>
      </c>
      <c r="F252" s="52" t="s">
        <v>856</v>
      </c>
      <c r="G252" s="52">
        <v>1282</v>
      </c>
      <c r="H252" s="52">
        <v>1987.96</v>
      </c>
      <c r="I252" s="52">
        <v>25.43</v>
      </c>
      <c r="J252" s="52">
        <v>147</v>
      </c>
      <c r="K252" s="52">
        <v>1</v>
      </c>
      <c r="L252" s="52">
        <v>6</v>
      </c>
      <c r="M252" s="117">
        <f t="shared" si="21"/>
        <v>24</v>
      </c>
      <c r="N252" s="52"/>
      <c r="O252" s="52">
        <v>24</v>
      </c>
      <c r="P252" s="52"/>
      <c r="Q252" s="53">
        <v>32960</v>
      </c>
      <c r="R252" s="53">
        <v>33757</v>
      </c>
      <c r="S252" s="54" t="s">
        <v>857</v>
      </c>
      <c r="T252" s="55" t="s">
        <v>858</v>
      </c>
    </row>
    <row r="253" spans="1:20" ht="24.75" customHeight="1">
      <c r="A253" s="50">
        <v>250</v>
      </c>
      <c r="B253" s="51" t="s">
        <v>859</v>
      </c>
      <c r="C253" s="51" t="str">
        <f t="shared" si="19"/>
        <v>아파트</v>
      </c>
      <c r="D253" s="52" t="s">
        <v>209</v>
      </c>
      <c r="E253" s="52" t="s">
        <v>335</v>
      </c>
      <c r="F253" s="52" t="s">
        <v>860</v>
      </c>
      <c r="G253" s="52">
        <v>14352</v>
      </c>
      <c r="H253" s="52">
        <v>38368.339999999997</v>
      </c>
      <c r="I253" s="52">
        <v>24.47</v>
      </c>
      <c r="J253" s="52">
        <v>249.857</v>
      </c>
      <c r="K253" s="52">
        <v>2</v>
      </c>
      <c r="L253" s="52">
        <v>14</v>
      </c>
      <c r="M253" s="117">
        <f t="shared" si="21"/>
        <v>270</v>
      </c>
      <c r="N253" s="52"/>
      <c r="O253" s="52">
        <v>108</v>
      </c>
      <c r="P253" s="52">
        <v>162</v>
      </c>
      <c r="Q253" s="53">
        <v>33194</v>
      </c>
      <c r="R253" s="53">
        <v>33763</v>
      </c>
      <c r="S253" s="54" t="s">
        <v>1739</v>
      </c>
      <c r="T253" s="55" t="s">
        <v>861</v>
      </c>
    </row>
    <row r="254" spans="1:20" ht="24.75" customHeight="1">
      <c r="A254" s="50">
        <v>251</v>
      </c>
      <c r="B254" s="51" t="s">
        <v>862</v>
      </c>
      <c r="C254" s="51" t="str">
        <f t="shared" si="19"/>
        <v>아파트</v>
      </c>
      <c r="D254" s="52" t="s">
        <v>209</v>
      </c>
      <c r="E254" s="52" t="s">
        <v>364</v>
      </c>
      <c r="F254" s="52" t="s">
        <v>863</v>
      </c>
      <c r="G254" s="52">
        <v>10783.5</v>
      </c>
      <c r="H254" s="52">
        <v>35197.06</v>
      </c>
      <c r="I254" s="52">
        <v>19.8</v>
      </c>
      <c r="J254" s="52">
        <v>326.39999999999998</v>
      </c>
      <c r="K254" s="52">
        <v>2</v>
      </c>
      <c r="L254" s="52">
        <v>20</v>
      </c>
      <c r="M254" s="117">
        <f t="shared" si="21"/>
        <v>200</v>
      </c>
      <c r="N254" s="52"/>
      <c r="O254" s="52"/>
      <c r="P254" s="52">
        <v>200</v>
      </c>
      <c r="Q254" s="53">
        <v>33095</v>
      </c>
      <c r="R254" s="53">
        <v>33765</v>
      </c>
      <c r="S254" s="54" t="s">
        <v>569</v>
      </c>
      <c r="T254" s="55" t="s">
        <v>569</v>
      </c>
    </row>
    <row r="255" spans="1:20" ht="24.75" customHeight="1">
      <c r="A255" s="50">
        <v>252</v>
      </c>
      <c r="B255" s="51" t="s">
        <v>864</v>
      </c>
      <c r="C255" s="51" t="str">
        <f t="shared" si="19"/>
        <v>아파트</v>
      </c>
      <c r="D255" s="52" t="s">
        <v>209</v>
      </c>
      <c r="E255" s="52" t="s">
        <v>335</v>
      </c>
      <c r="F255" s="52" t="s">
        <v>865</v>
      </c>
      <c r="G255" s="52">
        <v>14231.8</v>
      </c>
      <c r="H255" s="52">
        <v>50435.8</v>
      </c>
      <c r="I255" s="52">
        <v>23.5</v>
      </c>
      <c r="J255" s="52">
        <v>303.07</v>
      </c>
      <c r="K255" s="52">
        <v>2</v>
      </c>
      <c r="L255" s="52">
        <v>15</v>
      </c>
      <c r="M255" s="117">
        <f t="shared" si="21"/>
        <v>263</v>
      </c>
      <c r="N255" s="52"/>
      <c r="O255" s="52" t="s">
        <v>515</v>
      </c>
      <c r="P255" s="52">
        <v>263</v>
      </c>
      <c r="Q255" s="53">
        <v>33093</v>
      </c>
      <c r="R255" s="53">
        <v>33773</v>
      </c>
      <c r="S255" s="54" t="s">
        <v>866</v>
      </c>
      <c r="T255" s="55" t="s">
        <v>866</v>
      </c>
    </row>
    <row r="256" spans="1:20" ht="24.75" customHeight="1">
      <c r="A256" s="50">
        <v>253</v>
      </c>
      <c r="B256" s="51" t="s">
        <v>867</v>
      </c>
      <c r="C256" s="51" t="str">
        <f t="shared" si="19"/>
        <v>아파트</v>
      </c>
      <c r="D256" s="52" t="s">
        <v>209</v>
      </c>
      <c r="E256" s="52" t="s">
        <v>1622</v>
      </c>
      <c r="F256" s="52" t="s">
        <v>868</v>
      </c>
      <c r="G256" s="52">
        <v>3551.44</v>
      </c>
      <c r="H256" s="52">
        <v>3305.75</v>
      </c>
      <c r="I256" s="52">
        <v>29.8</v>
      </c>
      <c r="J256" s="52">
        <v>89.4</v>
      </c>
      <c r="K256" s="52">
        <v>1</v>
      </c>
      <c r="L256" s="52">
        <v>5</v>
      </c>
      <c r="M256" s="117">
        <f t="shared" si="21"/>
        <v>50</v>
      </c>
      <c r="N256" s="52">
        <v>50</v>
      </c>
      <c r="O256" s="52"/>
      <c r="P256" s="52"/>
      <c r="Q256" s="53">
        <v>31981</v>
      </c>
      <c r="R256" s="53">
        <v>33824</v>
      </c>
      <c r="S256" s="54" t="s">
        <v>634</v>
      </c>
      <c r="T256" s="55" t="s">
        <v>635</v>
      </c>
    </row>
    <row r="257" spans="1:20" ht="24.75" customHeight="1">
      <c r="A257" s="50">
        <v>254</v>
      </c>
      <c r="B257" s="51" t="s">
        <v>869</v>
      </c>
      <c r="C257" s="51" t="str">
        <f t="shared" si="19"/>
        <v>아파트</v>
      </c>
      <c r="D257" s="52" t="s">
        <v>209</v>
      </c>
      <c r="E257" s="52" t="s">
        <v>517</v>
      </c>
      <c r="F257" s="52" t="s">
        <v>870</v>
      </c>
      <c r="G257" s="52">
        <v>22378.5</v>
      </c>
      <c r="H257" s="52">
        <v>56931.59</v>
      </c>
      <c r="I257" s="52">
        <v>19.8</v>
      </c>
      <c r="J257" s="52">
        <v>236.9</v>
      </c>
      <c r="K257" s="52">
        <v>6</v>
      </c>
      <c r="L257" s="52">
        <v>13</v>
      </c>
      <c r="M257" s="117">
        <f t="shared" si="21"/>
        <v>355</v>
      </c>
      <c r="N257" s="52" t="s">
        <v>515</v>
      </c>
      <c r="O257" s="52"/>
      <c r="P257" s="52">
        <v>355</v>
      </c>
      <c r="Q257" s="53">
        <v>33214</v>
      </c>
      <c r="R257" s="53">
        <v>33826</v>
      </c>
      <c r="S257" s="54" t="s">
        <v>437</v>
      </c>
      <c r="T257" s="55" t="s">
        <v>437</v>
      </c>
    </row>
    <row r="258" spans="1:20" ht="24.75" customHeight="1">
      <c r="A258" s="50">
        <v>255</v>
      </c>
      <c r="B258" s="51" t="s">
        <v>871</v>
      </c>
      <c r="C258" s="51" t="str">
        <f t="shared" si="19"/>
        <v>아파트</v>
      </c>
      <c r="D258" s="52" t="s">
        <v>209</v>
      </c>
      <c r="E258" s="52" t="s">
        <v>534</v>
      </c>
      <c r="F258" s="52" t="s">
        <v>872</v>
      </c>
      <c r="G258" s="52">
        <v>4023.32</v>
      </c>
      <c r="H258" s="52">
        <v>17427.740000000002</v>
      </c>
      <c r="I258" s="52">
        <v>31.9</v>
      </c>
      <c r="J258" s="52">
        <v>371.74</v>
      </c>
      <c r="K258" s="52">
        <v>2</v>
      </c>
      <c r="L258" s="52">
        <v>14</v>
      </c>
      <c r="M258" s="117">
        <f t="shared" si="21"/>
        <v>162</v>
      </c>
      <c r="N258" s="52"/>
      <c r="O258" s="52">
        <v>162</v>
      </c>
      <c r="P258" s="52"/>
      <c r="Q258" s="53">
        <v>33213</v>
      </c>
      <c r="R258" s="53">
        <v>33869</v>
      </c>
      <c r="S258" s="54" t="s">
        <v>771</v>
      </c>
      <c r="T258" s="55" t="s">
        <v>873</v>
      </c>
    </row>
    <row r="259" spans="1:20" ht="24.75" customHeight="1">
      <c r="A259" s="50">
        <v>256</v>
      </c>
      <c r="B259" s="51" t="s">
        <v>874</v>
      </c>
      <c r="C259" s="51" t="str">
        <f t="shared" si="19"/>
        <v>아파트</v>
      </c>
      <c r="D259" s="52" t="s">
        <v>209</v>
      </c>
      <c r="E259" s="52" t="s">
        <v>534</v>
      </c>
      <c r="F259" s="52" t="s">
        <v>875</v>
      </c>
      <c r="G259" s="52">
        <v>2345.46</v>
      </c>
      <c r="H259" s="52">
        <v>9419.4699999999993</v>
      </c>
      <c r="I259" s="52">
        <v>33.03</v>
      </c>
      <c r="J259" s="52">
        <v>325.56</v>
      </c>
      <c r="K259" s="52">
        <v>1</v>
      </c>
      <c r="L259" s="52">
        <v>15</v>
      </c>
      <c r="M259" s="117">
        <f t="shared" si="21"/>
        <v>111</v>
      </c>
      <c r="N259" s="52">
        <v>111</v>
      </c>
      <c r="O259" s="52"/>
      <c r="P259" s="52"/>
      <c r="Q259" s="53">
        <v>33337</v>
      </c>
      <c r="R259" s="53">
        <v>33870</v>
      </c>
      <c r="S259" s="54" t="s">
        <v>876</v>
      </c>
      <c r="T259" s="55" t="s">
        <v>877</v>
      </c>
    </row>
    <row r="260" spans="1:20" ht="24.75" customHeight="1">
      <c r="A260" s="50">
        <v>257</v>
      </c>
      <c r="B260" s="51" t="s">
        <v>878</v>
      </c>
      <c r="C260" s="51" t="str">
        <f t="shared" si="19"/>
        <v>아파트</v>
      </c>
      <c r="D260" s="52" t="s">
        <v>209</v>
      </c>
      <c r="E260" s="52" t="s">
        <v>534</v>
      </c>
      <c r="F260" s="52" t="s">
        <v>879</v>
      </c>
      <c r="G260" s="52">
        <v>12308</v>
      </c>
      <c r="H260" s="52">
        <v>15128</v>
      </c>
      <c r="I260" s="52">
        <v>26</v>
      </c>
      <c r="J260" s="52">
        <v>114</v>
      </c>
      <c r="K260" s="52">
        <v>4</v>
      </c>
      <c r="L260" s="52">
        <v>5</v>
      </c>
      <c r="M260" s="117">
        <f t="shared" si="21"/>
        <v>205</v>
      </c>
      <c r="N260" s="52">
        <v>205</v>
      </c>
      <c r="O260" s="52"/>
      <c r="P260" s="52"/>
      <c r="Q260" s="53">
        <v>32130</v>
      </c>
      <c r="R260" s="53">
        <v>33872</v>
      </c>
      <c r="S260" s="54" t="s">
        <v>880</v>
      </c>
      <c r="T260" s="55" t="s">
        <v>881</v>
      </c>
    </row>
    <row r="261" spans="1:20" ht="24.75" customHeight="1">
      <c r="A261" s="50">
        <v>258</v>
      </c>
      <c r="B261" s="51" t="s">
        <v>882</v>
      </c>
      <c r="C261" s="51" t="str">
        <f t="shared" si="19"/>
        <v>아파트</v>
      </c>
      <c r="D261" s="52" t="s">
        <v>209</v>
      </c>
      <c r="E261" s="52" t="s">
        <v>330</v>
      </c>
      <c r="F261" s="52" t="s">
        <v>883</v>
      </c>
      <c r="G261" s="52">
        <v>4447</v>
      </c>
      <c r="H261" s="52">
        <v>10608</v>
      </c>
      <c r="I261" s="52">
        <v>26.3</v>
      </c>
      <c r="J261" s="52">
        <v>215.6</v>
      </c>
      <c r="K261" s="52">
        <v>1</v>
      </c>
      <c r="L261" s="52">
        <v>13</v>
      </c>
      <c r="M261" s="117">
        <f t="shared" si="21"/>
        <v>112</v>
      </c>
      <c r="N261" s="52"/>
      <c r="O261" s="52">
        <v>112</v>
      </c>
      <c r="P261" s="52"/>
      <c r="Q261" s="53">
        <v>33213</v>
      </c>
      <c r="R261" s="53">
        <v>33877</v>
      </c>
      <c r="S261" s="54" t="s">
        <v>884</v>
      </c>
      <c r="T261" s="55" t="s">
        <v>654</v>
      </c>
    </row>
    <row r="262" spans="1:20" ht="24.75" customHeight="1">
      <c r="A262" s="50">
        <v>259</v>
      </c>
      <c r="B262" s="51" t="s">
        <v>885</v>
      </c>
      <c r="C262" s="51" t="str">
        <f t="shared" si="19"/>
        <v>아파트</v>
      </c>
      <c r="D262" s="52" t="s">
        <v>209</v>
      </c>
      <c r="E262" s="52" t="s">
        <v>303</v>
      </c>
      <c r="F262" s="52" t="s">
        <v>886</v>
      </c>
      <c r="G262" s="52">
        <v>18335</v>
      </c>
      <c r="H262" s="52">
        <v>38704.15</v>
      </c>
      <c r="I262" s="52">
        <v>16.940000000000001</v>
      </c>
      <c r="J262" s="52">
        <v>211.09</v>
      </c>
      <c r="K262" s="52">
        <v>3</v>
      </c>
      <c r="L262" s="52">
        <v>15</v>
      </c>
      <c r="M262" s="117">
        <f t="shared" si="21"/>
        <v>720</v>
      </c>
      <c r="N262" s="52">
        <v>720</v>
      </c>
      <c r="O262" s="52"/>
      <c r="P262" s="52"/>
      <c r="Q262" s="53">
        <v>33133</v>
      </c>
      <c r="R262" s="53">
        <v>33914</v>
      </c>
      <c r="S262" s="54" t="s">
        <v>295</v>
      </c>
      <c r="T262" s="55" t="s">
        <v>887</v>
      </c>
    </row>
    <row r="263" spans="1:20" ht="24.75" customHeight="1">
      <c r="A263" s="50">
        <v>260</v>
      </c>
      <c r="B263" s="51" t="s">
        <v>888</v>
      </c>
      <c r="C263" s="51" t="str">
        <f t="shared" si="19"/>
        <v>아파트</v>
      </c>
      <c r="D263" s="52" t="s">
        <v>206</v>
      </c>
      <c r="E263" s="52" t="s">
        <v>415</v>
      </c>
      <c r="F263" s="52" t="s">
        <v>889</v>
      </c>
      <c r="G263" s="52">
        <v>20234</v>
      </c>
      <c r="H263" s="52">
        <v>63789</v>
      </c>
      <c r="I263" s="52">
        <v>22</v>
      </c>
      <c r="J263" s="52">
        <v>272</v>
      </c>
      <c r="K263" s="52">
        <v>7</v>
      </c>
      <c r="L263" s="52">
        <v>15</v>
      </c>
      <c r="M263" s="117">
        <f t="shared" si="21"/>
        <v>480</v>
      </c>
      <c r="N263" s="52"/>
      <c r="O263" s="52">
        <v>360</v>
      </c>
      <c r="P263" s="52">
        <v>120</v>
      </c>
      <c r="Q263" s="56">
        <v>33306</v>
      </c>
      <c r="R263" s="56">
        <v>33922</v>
      </c>
      <c r="S263" s="57" t="s">
        <v>890</v>
      </c>
      <c r="T263" s="58"/>
    </row>
    <row r="264" spans="1:20" ht="24.75" customHeight="1">
      <c r="A264" s="50">
        <v>261</v>
      </c>
      <c r="B264" s="51" t="s">
        <v>891</v>
      </c>
      <c r="C264" s="51" t="str">
        <f t="shared" si="19"/>
        <v>아파트</v>
      </c>
      <c r="D264" s="52" t="s">
        <v>209</v>
      </c>
      <c r="E264" s="52" t="s">
        <v>540</v>
      </c>
      <c r="F264" s="52" t="s">
        <v>892</v>
      </c>
      <c r="G264" s="52">
        <v>14155</v>
      </c>
      <c r="H264" s="52">
        <v>18175.05</v>
      </c>
      <c r="I264" s="52">
        <v>34.119999999999997</v>
      </c>
      <c r="J264" s="52">
        <v>215.2</v>
      </c>
      <c r="K264" s="52">
        <v>1</v>
      </c>
      <c r="L264" s="52">
        <v>15</v>
      </c>
      <c r="M264" s="117">
        <f t="shared" si="21"/>
        <v>145</v>
      </c>
      <c r="N264" s="52"/>
      <c r="O264" s="52">
        <v>145</v>
      </c>
      <c r="P264" s="52"/>
      <c r="Q264" s="53">
        <v>33347</v>
      </c>
      <c r="R264" s="53">
        <v>33926</v>
      </c>
      <c r="S264" s="54" t="s">
        <v>893</v>
      </c>
      <c r="T264" s="55" t="s">
        <v>894</v>
      </c>
    </row>
    <row r="265" spans="1:20" ht="24.75" customHeight="1">
      <c r="A265" s="50">
        <v>262</v>
      </c>
      <c r="B265" s="51" t="s">
        <v>1740</v>
      </c>
      <c r="C265" s="51" t="str">
        <f t="shared" si="19"/>
        <v>아파트</v>
      </c>
      <c r="D265" s="52" t="s">
        <v>206</v>
      </c>
      <c r="E265" s="52" t="s">
        <v>310</v>
      </c>
      <c r="F265" s="52" t="s">
        <v>895</v>
      </c>
      <c r="G265" s="52">
        <v>5724</v>
      </c>
      <c r="H265" s="52">
        <v>16831</v>
      </c>
      <c r="I265" s="52"/>
      <c r="J265" s="52"/>
      <c r="K265" s="52">
        <v>1</v>
      </c>
      <c r="L265" s="52">
        <v>15</v>
      </c>
      <c r="M265" s="117">
        <f t="shared" si="21"/>
        <v>166</v>
      </c>
      <c r="N265" s="52">
        <v>68</v>
      </c>
      <c r="O265" s="52">
        <v>98</v>
      </c>
      <c r="P265" s="52"/>
      <c r="Q265" s="56">
        <v>33627</v>
      </c>
      <c r="R265" s="56">
        <v>33942</v>
      </c>
      <c r="S265" s="57" t="s">
        <v>667</v>
      </c>
      <c r="T265" s="58" t="s">
        <v>506</v>
      </c>
    </row>
    <row r="266" spans="1:20" ht="24.75" customHeight="1">
      <c r="A266" s="50">
        <v>263</v>
      </c>
      <c r="B266" s="51" t="s">
        <v>896</v>
      </c>
      <c r="C266" s="51" t="str">
        <f t="shared" si="19"/>
        <v>아파트</v>
      </c>
      <c r="D266" s="52" t="s">
        <v>206</v>
      </c>
      <c r="E266" s="52" t="s">
        <v>234</v>
      </c>
      <c r="F266" s="52" t="s">
        <v>897</v>
      </c>
      <c r="G266" s="52">
        <v>4254</v>
      </c>
      <c r="H266" s="52">
        <v>13787</v>
      </c>
      <c r="I266" s="59">
        <v>29.29</v>
      </c>
      <c r="J266" s="59">
        <v>285.27999999999997</v>
      </c>
      <c r="K266" s="52">
        <v>1</v>
      </c>
      <c r="L266" s="52">
        <v>15</v>
      </c>
      <c r="M266" s="117">
        <f t="shared" si="21"/>
        <v>150</v>
      </c>
      <c r="N266" s="52">
        <v>116</v>
      </c>
      <c r="O266" s="52">
        <v>34</v>
      </c>
      <c r="P266" s="52"/>
      <c r="Q266" s="56">
        <v>33515</v>
      </c>
      <c r="R266" s="56">
        <v>33964</v>
      </c>
      <c r="S266" s="57" t="s">
        <v>898</v>
      </c>
      <c r="T266" s="58"/>
    </row>
    <row r="267" spans="1:20" ht="24.75" customHeight="1">
      <c r="A267" s="50">
        <v>264</v>
      </c>
      <c r="B267" s="51" t="s">
        <v>899</v>
      </c>
      <c r="C267" s="51" t="str">
        <f t="shared" si="19"/>
        <v>아파트</v>
      </c>
      <c r="D267" s="52" t="s">
        <v>209</v>
      </c>
      <c r="E267" s="52" t="s">
        <v>335</v>
      </c>
      <c r="F267" s="52" t="s">
        <v>900</v>
      </c>
      <c r="G267" s="52">
        <v>9011</v>
      </c>
      <c r="H267" s="52">
        <v>25542</v>
      </c>
      <c r="I267" s="52">
        <v>20.170000000000002</v>
      </c>
      <c r="J267" s="52">
        <v>231.25</v>
      </c>
      <c r="K267" s="52">
        <v>3</v>
      </c>
      <c r="L267" s="52">
        <v>15</v>
      </c>
      <c r="M267" s="117">
        <f t="shared" si="21"/>
        <v>180</v>
      </c>
      <c r="N267" s="52"/>
      <c r="O267" s="52">
        <v>120</v>
      </c>
      <c r="P267" s="52">
        <v>60</v>
      </c>
      <c r="Q267" s="53">
        <v>33343</v>
      </c>
      <c r="R267" s="53">
        <v>33969</v>
      </c>
      <c r="S267" s="54" t="s">
        <v>901</v>
      </c>
      <c r="T267" s="55" t="s">
        <v>901</v>
      </c>
    </row>
    <row r="268" spans="1:20" ht="24.75" customHeight="1">
      <c r="A268" s="50">
        <v>265</v>
      </c>
      <c r="B268" s="51" t="s">
        <v>902</v>
      </c>
      <c r="C268" s="51" t="str">
        <f t="shared" si="19"/>
        <v>아파트</v>
      </c>
      <c r="D268" s="52" t="s">
        <v>209</v>
      </c>
      <c r="E268" s="52" t="s">
        <v>517</v>
      </c>
      <c r="F268" s="52" t="s">
        <v>903</v>
      </c>
      <c r="G268" s="52">
        <v>19788.5</v>
      </c>
      <c r="H268" s="52">
        <v>66357.100000000006</v>
      </c>
      <c r="I268" s="52">
        <v>20.28</v>
      </c>
      <c r="J268" s="52">
        <v>206.91</v>
      </c>
      <c r="K268" s="52">
        <v>6</v>
      </c>
      <c r="L268" s="52">
        <v>15</v>
      </c>
      <c r="M268" s="117">
        <f t="shared" si="21"/>
        <v>488</v>
      </c>
      <c r="N268" s="52"/>
      <c r="O268" s="52"/>
      <c r="P268" s="52">
        <v>488</v>
      </c>
      <c r="Q268" s="53">
        <v>33360</v>
      </c>
      <c r="R268" s="53">
        <v>34039</v>
      </c>
      <c r="S268" s="54" t="s">
        <v>904</v>
      </c>
      <c r="T268" s="55" t="s">
        <v>905</v>
      </c>
    </row>
    <row r="269" spans="1:20" ht="24.75" customHeight="1">
      <c r="A269" s="50">
        <v>266</v>
      </c>
      <c r="B269" s="51" t="s">
        <v>906</v>
      </c>
      <c r="C269" s="51" t="str">
        <f t="shared" si="19"/>
        <v>아파트</v>
      </c>
      <c r="D269" s="52" t="s">
        <v>209</v>
      </c>
      <c r="E269" s="52" t="s">
        <v>210</v>
      </c>
      <c r="F269" s="52" t="s">
        <v>907</v>
      </c>
      <c r="G269" s="52">
        <v>7448</v>
      </c>
      <c r="H269" s="52">
        <v>22243.67</v>
      </c>
      <c r="I269" s="52">
        <v>22.72</v>
      </c>
      <c r="J269" s="52">
        <v>279.3</v>
      </c>
      <c r="K269" s="52">
        <v>1</v>
      </c>
      <c r="L269" s="52">
        <v>15</v>
      </c>
      <c r="M269" s="117">
        <f t="shared" si="21"/>
        <v>244</v>
      </c>
      <c r="N269" s="52">
        <v>164</v>
      </c>
      <c r="O269" s="52">
        <v>80</v>
      </c>
      <c r="P269" s="52"/>
      <c r="Q269" s="53">
        <v>33187</v>
      </c>
      <c r="R269" s="53">
        <v>34046</v>
      </c>
      <c r="S269" s="54" t="s">
        <v>835</v>
      </c>
      <c r="T269" s="55" t="s">
        <v>835</v>
      </c>
    </row>
    <row r="270" spans="1:20" ht="24.75" customHeight="1">
      <c r="A270" s="50">
        <v>267</v>
      </c>
      <c r="B270" s="51" t="s">
        <v>908</v>
      </c>
      <c r="C270" s="51" t="str">
        <f t="shared" si="19"/>
        <v>아파트</v>
      </c>
      <c r="D270" s="52" t="s">
        <v>209</v>
      </c>
      <c r="E270" s="52" t="s">
        <v>330</v>
      </c>
      <c r="F270" s="52" t="s">
        <v>909</v>
      </c>
      <c r="G270" s="52">
        <v>30888</v>
      </c>
      <c r="H270" s="52">
        <v>50783</v>
      </c>
      <c r="I270" s="52">
        <v>18.170000000000002</v>
      </c>
      <c r="J270" s="52">
        <v>149.19999999999999</v>
      </c>
      <c r="K270" s="52">
        <v>6</v>
      </c>
      <c r="L270" s="52">
        <v>15</v>
      </c>
      <c r="M270" s="117">
        <f t="shared" si="21"/>
        <v>396</v>
      </c>
      <c r="N270" s="52"/>
      <c r="O270" s="52">
        <v>276</v>
      </c>
      <c r="P270" s="52">
        <v>120</v>
      </c>
      <c r="Q270" s="53">
        <v>33364</v>
      </c>
      <c r="R270" s="53">
        <v>34058</v>
      </c>
      <c r="S270" s="54" t="s">
        <v>745</v>
      </c>
      <c r="T270" s="55" t="s">
        <v>745</v>
      </c>
    </row>
    <row r="271" spans="1:20" ht="24.75" customHeight="1">
      <c r="A271" s="50">
        <v>268</v>
      </c>
      <c r="B271" s="51" t="s">
        <v>910</v>
      </c>
      <c r="C271" s="51" t="str">
        <f t="shared" si="19"/>
        <v>아파트</v>
      </c>
      <c r="D271" s="52" t="s">
        <v>206</v>
      </c>
      <c r="E271" s="52" t="s">
        <v>234</v>
      </c>
      <c r="F271" s="52" t="s">
        <v>911</v>
      </c>
      <c r="G271" s="52">
        <v>16906</v>
      </c>
      <c r="H271" s="52">
        <v>35276</v>
      </c>
      <c r="I271" s="52"/>
      <c r="J271" s="52"/>
      <c r="K271" s="52">
        <v>4</v>
      </c>
      <c r="L271" s="52">
        <v>15</v>
      </c>
      <c r="M271" s="117">
        <f t="shared" si="21"/>
        <v>500</v>
      </c>
      <c r="N271" s="52">
        <v>500</v>
      </c>
      <c r="O271" s="52"/>
      <c r="P271" s="52"/>
      <c r="Q271" s="56">
        <v>33123</v>
      </c>
      <c r="R271" s="56">
        <v>34089</v>
      </c>
      <c r="S271" s="57" t="s">
        <v>1721</v>
      </c>
      <c r="T271" s="58" t="s">
        <v>912</v>
      </c>
    </row>
    <row r="272" spans="1:20" ht="24.75" customHeight="1">
      <c r="A272" s="50">
        <v>269</v>
      </c>
      <c r="B272" s="51" t="s">
        <v>913</v>
      </c>
      <c r="C272" s="51" t="str">
        <f t="shared" si="19"/>
        <v>아파트</v>
      </c>
      <c r="D272" s="52" t="s">
        <v>206</v>
      </c>
      <c r="E272" s="52" t="s">
        <v>415</v>
      </c>
      <c r="F272" s="52" t="s">
        <v>914</v>
      </c>
      <c r="G272" s="52">
        <v>32343</v>
      </c>
      <c r="H272" s="52">
        <v>89515</v>
      </c>
      <c r="I272" s="59">
        <v>20.92</v>
      </c>
      <c r="J272" s="59">
        <v>260.58</v>
      </c>
      <c r="K272" s="52">
        <v>11</v>
      </c>
      <c r="L272" s="52">
        <v>15</v>
      </c>
      <c r="M272" s="117">
        <f t="shared" si="21"/>
        <v>782</v>
      </c>
      <c r="N272" s="52"/>
      <c r="O272" s="52">
        <v>620</v>
      </c>
      <c r="P272" s="52">
        <v>162</v>
      </c>
      <c r="Q272" s="56">
        <v>33267</v>
      </c>
      <c r="R272" s="56">
        <v>34092</v>
      </c>
      <c r="S272" s="57" t="s">
        <v>915</v>
      </c>
      <c r="T272" s="58"/>
    </row>
    <row r="273" spans="1:20" ht="24.75" customHeight="1">
      <c r="A273" s="50">
        <v>270</v>
      </c>
      <c r="B273" s="51" t="s">
        <v>916</v>
      </c>
      <c r="C273" s="51" t="str">
        <f t="shared" si="19"/>
        <v>아파트</v>
      </c>
      <c r="D273" s="52" t="s">
        <v>206</v>
      </c>
      <c r="E273" s="52" t="s">
        <v>310</v>
      </c>
      <c r="F273" s="52" t="s">
        <v>917</v>
      </c>
      <c r="G273" s="52">
        <v>21142</v>
      </c>
      <c r="H273" s="52">
        <v>83674</v>
      </c>
      <c r="I273" s="59">
        <v>24.87</v>
      </c>
      <c r="J273" s="59">
        <v>345.98</v>
      </c>
      <c r="K273" s="52">
        <v>4</v>
      </c>
      <c r="L273" s="52">
        <v>15</v>
      </c>
      <c r="M273" s="117">
        <f t="shared" si="21"/>
        <v>753</v>
      </c>
      <c r="N273" s="52">
        <v>273</v>
      </c>
      <c r="O273" s="52">
        <v>320</v>
      </c>
      <c r="P273" s="52">
        <v>160</v>
      </c>
      <c r="Q273" s="56">
        <v>33728</v>
      </c>
      <c r="R273" s="56">
        <v>34093</v>
      </c>
      <c r="S273" s="57" t="s">
        <v>798</v>
      </c>
      <c r="T273" s="58" t="s">
        <v>798</v>
      </c>
    </row>
    <row r="274" spans="1:20" ht="24.75" customHeight="1">
      <c r="A274" s="50">
        <v>271</v>
      </c>
      <c r="B274" s="51" t="s">
        <v>918</v>
      </c>
      <c r="C274" s="51" t="str">
        <f t="shared" si="19"/>
        <v>아파트</v>
      </c>
      <c r="D274" s="52" t="s">
        <v>209</v>
      </c>
      <c r="E274" s="52" t="s">
        <v>364</v>
      </c>
      <c r="F274" s="52" t="s">
        <v>919</v>
      </c>
      <c r="G274" s="52">
        <v>12743</v>
      </c>
      <c r="H274" s="52">
        <v>30728</v>
      </c>
      <c r="I274" s="52">
        <v>19.04</v>
      </c>
      <c r="J274" s="52">
        <v>255.91</v>
      </c>
      <c r="K274" s="52">
        <v>1</v>
      </c>
      <c r="L274" s="52">
        <v>15</v>
      </c>
      <c r="M274" s="117">
        <f t="shared" si="21"/>
        <v>297</v>
      </c>
      <c r="N274" s="52">
        <v>120</v>
      </c>
      <c r="O274" s="52">
        <v>177</v>
      </c>
      <c r="P274" s="52"/>
      <c r="Q274" s="53">
        <v>33443</v>
      </c>
      <c r="R274" s="53">
        <v>34113</v>
      </c>
      <c r="S274" s="54" t="s">
        <v>852</v>
      </c>
      <c r="T274" s="55" t="s">
        <v>852</v>
      </c>
    </row>
    <row r="275" spans="1:20" ht="24.75" customHeight="1">
      <c r="A275" s="50">
        <v>272</v>
      </c>
      <c r="B275" s="51" t="s">
        <v>920</v>
      </c>
      <c r="C275" s="51" t="str">
        <f t="shared" si="19"/>
        <v>아파트</v>
      </c>
      <c r="D275" s="52" t="s">
        <v>209</v>
      </c>
      <c r="E275" s="52" t="s">
        <v>364</v>
      </c>
      <c r="F275" s="52" t="s">
        <v>921</v>
      </c>
      <c r="G275" s="52">
        <v>6158</v>
      </c>
      <c r="H275" s="52">
        <v>17021.32</v>
      </c>
      <c r="I275" s="52">
        <v>24.76</v>
      </c>
      <c r="J275" s="52">
        <v>256.33</v>
      </c>
      <c r="K275" s="52">
        <v>1</v>
      </c>
      <c r="L275" s="52">
        <v>15</v>
      </c>
      <c r="M275" s="117">
        <f t="shared" si="21"/>
        <v>202</v>
      </c>
      <c r="N275" s="52">
        <v>202</v>
      </c>
      <c r="O275" s="52"/>
      <c r="P275" s="52"/>
      <c r="Q275" s="53">
        <v>33438</v>
      </c>
      <c r="R275" s="53">
        <v>34122</v>
      </c>
      <c r="S275" s="54" t="s">
        <v>852</v>
      </c>
      <c r="T275" s="55" t="s">
        <v>852</v>
      </c>
    </row>
    <row r="276" spans="1:20" ht="24.75" customHeight="1">
      <c r="A276" s="50">
        <v>273</v>
      </c>
      <c r="B276" s="51" t="s">
        <v>922</v>
      </c>
      <c r="C276" s="51" t="str">
        <f t="shared" si="19"/>
        <v>아파트</v>
      </c>
      <c r="D276" s="52" t="s">
        <v>209</v>
      </c>
      <c r="E276" s="52" t="s">
        <v>923</v>
      </c>
      <c r="F276" s="52" t="s">
        <v>924</v>
      </c>
      <c r="G276" s="52">
        <v>3193</v>
      </c>
      <c r="H276" s="52">
        <v>12460.39</v>
      </c>
      <c r="I276" s="52">
        <v>32.380000000000003</v>
      </c>
      <c r="J276" s="52">
        <v>329</v>
      </c>
      <c r="K276" s="52">
        <v>1</v>
      </c>
      <c r="L276" s="52">
        <v>13</v>
      </c>
      <c r="M276" s="117">
        <f t="shared" si="21"/>
        <v>129</v>
      </c>
      <c r="N276" s="52">
        <v>103</v>
      </c>
      <c r="O276" s="52">
        <v>26</v>
      </c>
      <c r="P276" s="52"/>
      <c r="Q276" s="53">
        <v>33579</v>
      </c>
      <c r="R276" s="53">
        <v>34137</v>
      </c>
      <c r="S276" s="54" t="s">
        <v>925</v>
      </c>
      <c r="T276" s="55" t="s">
        <v>706</v>
      </c>
    </row>
    <row r="277" spans="1:20" ht="24.75" customHeight="1">
      <c r="A277" s="50">
        <v>274</v>
      </c>
      <c r="B277" s="51" t="s">
        <v>926</v>
      </c>
      <c r="C277" s="51" t="str">
        <f t="shared" si="19"/>
        <v>아파트</v>
      </c>
      <c r="D277" s="52" t="s">
        <v>209</v>
      </c>
      <c r="E277" s="52" t="s">
        <v>534</v>
      </c>
      <c r="F277" s="52" t="s">
        <v>927</v>
      </c>
      <c r="G277" s="52">
        <v>22994.26</v>
      </c>
      <c r="H277" s="52">
        <v>57067.77</v>
      </c>
      <c r="I277" s="52">
        <v>21.59</v>
      </c>
      <c r="J277" s="52">
        <v>230.1</v>
      </c>
      <c r="K277" s="52">
        <v>4</v>
      </c>
      <c r="L277" s="52">
        <v>15</v>
      </c>
      <c r="M277" s="117">
        <f t="shared" si="21"/>
        <v>433</v>
      </c>
      <c r="N277" s="52"/>
      <c r="O277" s="52">
        <v>283</v>
      </c>
      <c r="P277" s="52">
        <v>150</v>
      </c>
      <c r="Q277" s="53">
        <v>33372</v>
      </c>
      <c r="R277" s="53">
        <v>34150</v>
      </c>
      <c r="S277" s="54" t="s">
        <v>775</v>
      </c>
      <c r="T277" s="55" t="s">
        <v>775</v>
      </c>
    </row>
    <row r="278" spans="1:20" ht="24.75" customHeight="1">
      <c r="A278" s="50">
        <v>275</v>
      </c>
      <c r="B278" s="51" t="s">
        <v>928</v>
      </c>
      <c r="C278" s="51" t="str">
        <f t="shared" si="19"/>
        <v>아파트</v>
      </c>
      <c r="D278" s="52" t="s">
        <v>209</v>
      </c>
      <c r="E278" s="52" t="s">
        <v>1701</v>
      </c>
      <c r="F278" s="52" t="s">
        <v>929</v>
      </c>
      <c r="G278" s="52">
        <v>18710</v>
      </c>
      <c r="H278" s="52">
        <v>34673.51</v>
      </c>
      <c r="I278" s="52"/>
      <c r="J278" s="52"/>
      <c r="K278" s="52">
        <v>3</v>
      </c>
      <c r="L278" s="52">
        <v>15</v>
      </c>
      <c r="M278" s="117">
        <f t="shared" si="21"/>
        <v>302</v>
      </c>
      <c r="N278" s="52"/>
      <c r="O278" s="52"/>
      <c r="P278" s="52">
        <v>302</v>
      </c>
      <c r="Q278" s="53">
        <v>33606</v>
      </c>
      <c r="R278" s="53">
        <v>34190</v>
      </c>
      <c r="S278" s="54" t="s">
        <v>930</v>
      </c>
      <c r="T278" s="55" t="s">
        <v>239</v>
      </c>
    </row>
    <row r="279" spans="1:20" ht="24.75" customHeight="1">
      <c r="A279" s="50">
        <v>276</v>
      </c>
      <c r="B279" s="51" t="s">
        <v>931</v>
      </c>
      <c r="C279" s="51" t="str">
        <f t="shared" si="19"/>
        <v>아파트</v>
      </c>
      <c r="D279" s="52" t="s">
        <v>209</v>
      </c>
      <c r="E279" s="52" t="s">
        <v>315</v>
      </c>
      <c r="F279" s="52" t="s">
        <v>932</v>
      </c>
      <c r="G279" s="52">
        <v>15349</v>
      </c>
      <c r="H279" s="52">
        <v>33229.339999999997</v>
      </c>
      <c r="I279" s="52">
        <v>17.7</v>
      </c>
      <c r="J279" s="52">
        <v>216.89</v>
      </c>
      <c r="K279" s="52">
        <v>3</v>
      </c>
      <c r="L279" s="52">
        <v>15</v>
      </c>
      <c r="M279" s="117">
        <f t="shared" si="21"/>
        <v>360</v>
      </c>
      <c r="N279" s="52">
        <v>180</v>
      </c>
      <c r="O279" s="52">
        <v>180</v>
      </c>
      <c r="P279" s="52"/>
      <c r="Q279" s="53">
        <v>33738</v>
      </c>
      <c r="R279" s="53">
        <v>34226</v>
      </c>
      <c r="S279" s="54" t="s">
        <v>748</v>
      </c>
      <c r="T279" s="55" t="s">
        <v>748</v>
      </c>
    </row>
    <row r="280" spans="1:20" ht="24.75" customHeight="1">
      <c r="A280" s="50">
        <v>277</v>
      </c>
      <c r="B280" s="51" t="s">
        <v>933</v>
      </c>
      <c r="C280" s="51" t="str">
        <f t="shared" si="19"/>
        <v>아파트</v>
      </c>
      <c r="D280" s="52" t="s">
        <v>209</v>
      </c>
      <c r="E280" s="52" t="s">
        <v>335</v>
      </c>
      <c r="F280" s="52" t="s">
        <v>934</v>
      </c>
      <c r="G280" s="52">
        <v>8402</v>
      </c>
      <c r="H280" s="52">
        <v>12227.55</v>
      </c>
      <c r="I280" s="52">
        <v>21.49</v>
      </c>
      <c r="J280" s="52">
        <v>221.14</v>
      </c>
      <c r="K280" s="52">
        <v>2</v>
      </c>
      <c r="L280" s="52">
        <v>15</v>
      </c>
      <c r="M280" s="117">
        <f t="shared" si="21"/>
        <v>230</v>
      </c>
      <c r="N280" s="52">
        <v>230</v>
      </c>
      <c r="O280" s="52"/>
      <c r="P280" s="52"/>
      <c r="Q280" s="53">
        <v>33558</v>
      </c>
      <c r="R280" s="53">
        <v>34239</v>
      </c>
      <c r="S280" s="54" t="s">
        <v>569</v>
      </c>
      <c r="T280" s="55" t="s">
        <v>569</v>
      </c>
    </row>
    <row r="281" spans="1:20" ht="24.75" customHeight="1">
      <c r="A281" s="50">
        <v>278</v>
      </c>
      <c r="B281" s="51" t="s">
        <v>935</v>
      </c>
      <c r="C281" s="51" t="str">
        <f t="shared" si="19"/>
        <v>아파트</v>
      </c>
      <c r="D281" s="52" t="s">
        <v>209</v>
      </c>
      <c r="E281" s="52" t="s">
        <v>923</v>
      </c>
      <c r="F281" s="52" t="s">
        <v>936</v>
      </c>
      <c r="G281" s="52">
        <v>12357</v>
      </c>
      <c r="H281" s="52">
        <v>36076.31</v>
      </c>
      <c r="I281" s="52">
        <v>28.97</v>
      </c>
      <c r="J281" s="52">
        <v>297.02999999999997</v>
      </c>
      <c r="K281" s="52">
        <v>2</v>
      </c>
      <c r="L281" s="52">
        <v>15</v>
      </c>
      <c r="M281" s="117">
        <f t="shared" si="21"/>
        <v>422</v>
      </c>
      <c r="N281" s="52"/>
      <c r="O281" s="52">
        <v>422</v>
      </c>
      <c r="P281" s="52"/>
      <c r="Q281" s="53">
        <v>33606</v>
      </c>
      <c r="R281" s="53">
        <v>34251</v>
      </c>
      <c r="S281" s="54" t="s">
        <v>937</v>
      </c>
      <c r="T281" s="55" t="s">
        <v>937</v>
      </c>
    </row>
    <row r="282" spans="1:20" ht="24.75" customHeight="1">
      <c r="A282" s="50">
        <v>279</v>
      </c>
      <c r="B282" s="51" t="s">
        <v>938</v>
      </c>
      <c r="C282" s="51" t="str">
        <f t="shared" si="19"/>
        <v>아파트</v>
      </c>
      <c r="D282" s="52" t="s">
        <v>209</v>
      </c>
      <c r="E282" s="52" t="s">
        <v>210</v>
      </c>
      <c r="F282" s="52" t="s">
        <v>939</v>
      </c>
      <c r="G282" s="52">
        <v>5354</v>
      </c>
      <c r="H282" s="52">
        <v>14656.48</v>
      </c>
      <c r="I282" s="52">
        <v>28.9</v>
      </c>
      <c r="J282" s="52">
        <v>238.65</v>
      </c>
      <c r="K282" s="52">
        <v>2</v>
      </c>
      <c r="L282" s="52">
        <v>10</v>
      </c>
      <c r="M282" s="117">
        <f t="shared" si="21"/>
        <v>154</v>
      </c>
      <c r="N282" s="52">
        <v>154</v>
      </c>
      <c r="O282" s="52"/>
      <c r="P282" s="52"/>
      <c r="Q282" s="53">
        <v>33717</v>
      </c>
      <c r="R282" s="53">
        <v>34272</v>
      </c>
      <c r="S282" s="54" t="s">
        <v>940</v>
      </c>
      <c r="T282" s="55" t="s">
        <v>940</v>
      </c>
    </row>
    <row r="283" spans="1:20" ht="24.75" customHeight="1">
      <c r="A283" s="50">
        <v>280</v>
      </c>
      <c r="B283" s="51" t="s">
        <v>941</v>
      </c>
      <c r="C283" s="51" t="str">
        <f t="shared" si="19"/>
        <v>아파트</v>
      </c>
      <c r="D283" s="52" t="s">
        <v>209</v>
      </c>
      <c r="E283" s="52" t="s">
        <v>335</v>
      </c>
      <c r="F283" s="52" t="s">
        <v>942</v>
      </c>
      <c r="G283" s="52">
        <v>8360</v>
      </c>
      <c r="H283" s="52">
        <v>29677.74</v>
      </c>
      <c r="I283" s="52">
        <v>21.47</v>
      </c>
      <c r="J283" s="52">
        <v>302.83</v>
      </c>
      <c r="K283" s="52">
        <v>1</v>
      </c>
      <c r="L283" s="52">
        <v>24</v>
      </c>
      <c r="M283" s="117">
        <f t="shared" si="21"/>
        <v>268</v>
      </c>
      <c r="N283" s="52">
        <v>172</v>
      </c>
      <c r="O283" s="52">
        <v>48</v>
      </c>
      <c r="P283" s="52">
        <v>48</v>
      </c>
      <c r="Q283" s="53">
        <v>33651</v>
      </c>
      <c r="R283" s="53">
        <v>34293</v>
      </c>
      <c r="S283" s="54" t="s">
        <v>901</v>
      </c>
      <c r="T283" s="55" t="s">
        <v>901</v>
      </c>
    </row>
    <row r="284" spans="1:20" ht="24.75" customHeight="1">
      <c r="A284" s="50">
        <v>281</v>
      </c>
      <c r="B284" s="51" t="s">
        <v>943</v>
      </c>
      <c r="C284" s="51" t="str">
        <f t="shared" si="19"/>
        <v>아파트</v>
      </c>
      <c r="D284" s="52" t="s">
        <v>209</v>
      </c>
      <c r="E284" s="52" t="s">
        <v>534</v>
      </c>
      <c r="F284" s="52" t="s">
        <v>944</v>
      </c>
      <c r="G284" s="52">
        <v>8721</v>
      </c>
      <c r="H284" s="52">
        <v>28943.119999999999</v>
      </c>
      <c r="I284" s="52">
        <v>20.18</v>
      </c>
      <c r="J284" s="52">
        <v>295.06</v>
      </c>
      <c r="K284" s="52">
        <v>1</v>
      </c>
      <c r="L284" s="52">
        <v>20</v>
      </c>
      <c r="M284" s="117">
        <v>283</v>
      </c>
      <c r="N284" s="52">
        <v>173</v>
      </c>
      <c r="O284" s="52">
        <v>112</v>
      </c>
      <c r="P284" s="52"/>
      <c r="Q284" s="53">
        <v>33653</v>
      </c>
      <c r="R284" s="53">
        <v>34302</v>
      </c>
      <c r="S284" s="54" t="s">
        <v>945</v>
      </c>
      <c r="T284" s="55" t="s">
        <v>946</v>
      </c>
    </row>
    <row r="285" spans="1:20" ht="24.75" customHeight="1">
      <c r="A285" s="50">
        <v>282</v>
      </c>
      <c r="B285" s="51" t="s">
        <v>947</v>
      </c>
      <c r="C285" s="51" t="str">
        <f t="shared" si="19"/>
        <v>아파트</v>
      </c>
      <c r="D285" s="52" t="s">
        <v>206</v>
      </c>
      <c r="E285" s="52" t="s">
        <v>310</v>
      </c>
      <c r="F285" s="52" t="s">
        <v>948</v>
      </c>
      <c r="G285" s="52">
        <v>4767</v>
      </c>
      <c r="H285" s="52">
        <v>19440</v>
      </c>
      <c r="I285" s="59">
        <v>33.549999999999997</v>
      </c>
      <c r="J285" s="59">
        <v>339.24</v>
      </c>
      <c r="K285" s="52">
        <v>1</v>
      </c>
      <c r="L285" s="52">
        <v>15</v>
      </c>
      <c r="M285" s="117">
        <f t="shared" ref="M285:M323" si="22">SUM(N285:P285)</f>
        <v>205</v>
      </c>
      <c r="N285" s="52">
        <v>205</v>
      </c>
      <c r="O285" s="52"/>
      <c r="P285" s="52"/>
      <c r="Q285" s="56">
        <v>33522</v>
      </c>
      <c r="R285" s="56">
        <v>34306</v>
      </c>
      <c r="S285" s="57" t="s">
        <v>949</v>
      </c>
      <c r="T285" s="58" t="s">
        <v>949</v>
      </c>
    </row>
    <row r="286" spans="1:20" ht="24.75" customHeight="1">
      <c r="A286" s="50">
        <v>283</v>
      </c>
      <c r="B286" s="51" t="s">
        <v>950</v>
      </c>
      <c r="C286" s="51" t="str">
        <f t="shared" si="19"/>
        <v>아파트</v>
      </c>
      <c r="D286" s="52" t="s">
        <v>209</v>
      </c>
      <c r="E286" s="52" t="s">
        <v>315</v>
      </c>
      <c r="F286" s="52" t="s">
        <v>951</v>
      </c>
      <c r="G286" s="52">
        <v>14603</v>
      </c>
      <c r="H286" s="52">
        <v>31561.4</v>
      </c>
      <c r="I286" s="52">
        <v>19.68</v>
      </c>
      <c r="J286" s="52">
        <v>199.99</v>
      </c>
      <c r="K286" s="52">
        <v>3</v>
      </c>
      <c r="L286" s="52">
        <v>15</v>
      </c>
      <c r="M286" s="117">
        <f t="shared" si="22"/>
        <v>345</v>
      </c>
      <c r="N286" s="52">
        <v>180</v>
      </c>
      <c r="O286" s="52">
        <v>165</v>
      </c>
      <c r="P286" s="52"/>
      <c r="Q286" s="53">
        <v>33905</v>
      </c>
      <c r="R286" s="53">
        <v>34396</v>
      </c>
      <c r="S286" s="54" t="s">
        <v>952</v>
      </c>
      <c r="T286" s="55" t="s">
        <v>952</v>
      </c>
    </row>
    <row r="287" spans="1:20" ht="24.75" customHeight="1">
      <c r="A287" s="50">
        <v>284</v>
      </c>
      <c r="B287" s="51" t="s">
        <v>953</v>
      </c>
      <c r="C287" s="51" t="str">
        <f t="shared" si="19"/>
        <v>아파트</v>
      </c>
      <c r="D287" s="52" t="s">
        <v>206</v>
      </c>
      <c r="E287" s="52" t="s">
        <v>676</v>
      </c>
      <c r="F287" s="52" t="s">
        <v>954</v>
      </c>
      <c r="G287" s="52">
        <v>8373</v>
      </c>
      <c r="H287" s="52">
        <v>26406</v>
      </c>
      <c r="I287" s="59">
        <v>25.33</v>
      </c>
      <c r="J287" s="59">
        <v>277.29000000000002</v>
      </c>
      <c r="K287" s="52">
        <v>2</v>
      </c>
      <c r="L287" s="52">
        <v>17</v>
      </c>
      <c r="M287" s="117">
        <f t="shared" si="22"/>
        <v>248</v>
      </c>
      <c r="N287" s="52">
        <v>102</v>
      </c>
      <c r="O287" s="52">
        <v>98</v>
      </c>
      <c r="P287" s="52">
        <v>48</v>
      </c>
      <c r="Q287" s="56">
        <v>33539</v>
      </c>
      <c r="R287" s="56">
        <v>34484</v>
      </c>
      <c r="S287" s="57" t="s">
        <v>768</v>
      </c>
      <c r="T287" s="58" t="s">
        <v>768</v>
      </c>
    </row>
    <row r="288" spans="1:20" ht="24.75" customHeight="1">
      <c r="A288" s="50">
        <v>285</v>
      </c>
      <c r="B288" s="51" t="s">
        <v>955</v>
      </c>
      <c r="C288" s="51" t="s">
        <v>223</v>
      </c>
      <c r="D288" s="52" t="s">
        <v>206</v>
      </c>
      <c r="E288" s="52" t="s">
        <v>270</v>
      </c>
      <c r="F288" s="52" t="s">
        <v>956</v>
      </c>
      <c r="G288" s="52">
        <v>202</v>
      </c>
      <c r="H288" s="52"/>
      <c r="I288" s="52"/>
      <c r="J288" s="52"/>
      <c r="K288" s="52">
        <v>5</v>
      </c>
      <c r="L288" s="52">
        <v>4</v>
      </c>
      <c r="M288" s="117">
        <f t="shared" si="22"/>
        <v>40</v>
      </c>
      <c r="N288" s="52"/>
      <c r="O288" s="52">
        <v>40</v>
      </c>
      <c r="P288" s="52"/>
      <c r="Q288" s="56" t="s">
        <v>1496</v>
      </c>
      <c r="R288" s="56">
        <v>34515</v>
      </c>
      <c r="S288" s="57"/>
      <c r="T288" s="58"/>
    </row>
    <row r="289" spans="1:20" ht="24.75" customHeight="1">
      <c r="A289" s="50">
        <v>286</v>
      </c>
      <c r="B289" s="51" t="s">
        <v>957</v>
      </c>
      <c r="C289" s="51" t="str">
        <f t="shared" ref="C289:C319" si="23">IF(L289&gt;=5,"아파트",IF(H289/K289&gt;660,"연립","다세대"))</f>
        <v>아파트</v>
      </c>
      <c r="D289" s="52" t="s">
        <v>209</v>
      </c>
      <c r="E289" s="52" t="s">
        <v>315</v>
      </c>
      <c r="F289" s="52" t="s">
        <v>958</v>
      </c>
      <c r="G289" s="52">
        <v>57535</v>
      </c>
      <c r="H289" s="52">
        <v>124000.52</v>
      </c>
      <c r="I289" s="52">
        <v>18.8</v>
      </c>
      <c r="J289" s="52">
        <v>213.2</v>
      </c>
      <c r="K289" s="52">
        <v>9</v>
      </c>
      <c r="L289" s="52">
        <v>15</v>
      </c>
      <c r="M289" s="117">
        <f t="shared" si="22"/>
        <v>1155</v>
      </c>
      <c r="N289" s="52">
        <v>435</v>
      </c>
      <c r="O289" s="52">
        <v>480</v>
      </c>
      <c r="P289" s="52">
        <v>240</v>
      </c>
      <c r="Q289" s="53">
        <v>33771</v>
      </c>
      <c r="R289" s="53">
        <v>34591</v>
      </c>
      <c r="S289" s="54" t="s">
        <v>959</v>
      </c>
      <c r="T289" s="55" t="s">
        <v>959</v>
      </c>
    </row>
    <row r="290" spans="1:20" ht="24.75" customHeight="1">
      <c r="A290" s="50">
        <v>287</v>
      </c>
      <c r="B290" s="51" t="s">
        <v>960</v>
      </c>
      <c r="C290" s="51" t="str">
        <f t="shared" si="23"/>
        <v>아파트</v>
      </c>
      <c r="D290" s="52" t="s">
        <v>206</v>
      </c>
      <c r="E290" s="52" t="s">
        <v>415</v>
      </c>
      <c r="F290" s="52" t="s">
        <v>961</v>
      </c>
      <c r="G290" s="52">
        <v>7902</v>
      </c>
      <c r="H290" s="52">
        <v>24766</v>
      </c>
      <c r="I290" s="59">
        <v>27.05</v>
      </c>
      <c r="J290" s="59">
        <v>293.72000000000003</v>
      </c>
      <c r="K290" s="52">
        <v>2</v>
      </c>
      <c r="L290" s="52">
        <v>15</v>
      </c>
      <c r="M290" s="117">
        <f t="shared" si="22"/>
        <v>360</v>
      </c>
      <c r="N290" s="52">
        <v>360</v>
      </c>
      <c r="O290" s="52"/>
      <c r="P290" s="52"/>
      <c r="Q290" s="56">
        <v>33749</v>
      </c>
      <c r="R290" s="56">
        <v>34638</v>
      </c>
      <c r="S290" s="57" t="s">
        <v>1721</v>
      </c>
      <c r="T290" s="58" t="s">
        <v>912</v>
      </c>
    </row>
    <row r="291" spans="1:20" ht="24.75" customHeight="1">
      <c r="A291" s="50">
        <v>288</v>
      </c>
      <c r="B291" s="51" t="s">
        <v>962</v>
      </c>
      <c r="C291" s="51" t="str">
        <f t="shared" si="23"/>
        <v>아파트</v>
      </c>
      <c r="D291" s="52" t="s">
        <v>206</v>
      </c>
      <c r="E291" s="52" t="s">
        <v>310</v>
      </c>
      <c r="F291" s="52" t="s">
        <v>963</v>
      </c>
      <c r="G291" s="52">
        <v>7902</v>
      </c>
      <c r="H291" s="52">
        <v>24777</v>
      </c>
      <c r="I291" s="52"/>
      <c r="J291" s="52"/>
      <c r="K291" s="52">
        <v>1</v>
      </c>
      <c r="L291" s="52">
        <v>15</v>
      </c>
      <c r="M291" s="117">
        <f t="shared" si="22"/>
        <v>275</v>
      </c>
      <c r="N291" s="52">
        <v>177</v>
      </c>
      <c r="O291" s="52">
        <v>98</v>
      </c>
      <c r="P291" s="52"/>
      <c r="Q291" s="56">
        <v>33915</v>
      </c>
      <c r="R291" s="56">
        <v>34647</v>
      </c>
      <c r="S291" s="57" t="s">
        <v>964</v>
      </c>
      <c r="T291" s="58" t="s">
        <v>964</v>
      </c>
    </row>
    <row r="292" spans="1:20" ht="24.75" customHeight="1">
      <c r="A292" s="50">
        <v>289</v>
      </c>
      <c r="B292" s="51" t="s">
        <v>965</v>
      </c>
      <c r="C292" s="51" t="str">
        <f t="shared" si="23"/>
        <v>아파트</v>
      </c>
      <c r="D292" s="52" t="s">
        <v>206</v>
      </c>
      <c r="E292" s="52" t="s">
        <v>676</v>
      </c>
      <c r="F292" s="52" t="s">
        <v>966</v>
      </c>
      <c r="G292" s="52">
        <v>21222</v>
      </c>
      <c r="H292" s="52">
        <v>77614</v>
      </c>
      <c r="I292" s="59">
        <v>23.03</v>
      </c>
      <c r="J292" s="59">
        <v>313.57</v>
      </c>
      <c r="K292" s="52">
        <v>6</v>
      </c>
      <c r="L292" s="52">
        <v>20</v>
      </c>
      <c r="M292" s="117">
        <f t="shared" si="22"/>
        <v>684</v>
      </c>
      <c r="N292" s="52">
        <v>240</v>
      </c>
      <c r="O292" s="52">
        <v>384</v>
      </c>
      <c r="P292" s="52">
        <v>60</v>
      </c>
      <c r="Q292" s="56">
        <v>33451</v>
      </c>
      <c r="R292" s="56">
        <v>34674</v>
      </c>
      <c r="S292" s="57" t="s">
        <v>808</v>
      </c>
      <c r="T292" s="58"/>
    </row>
    <row r="293" spans="1:20" ht="24.75" customHeight="1">
      <c r="A293" s="50">
        <v>290</v>
      </c>
      <c r="B293" s="51" t="s">
        <v>967</v>
      </c>
      <c r="C293" s="51" t="str">
        <f t="shared" si="23"/>
        <v>아파트</v>
      </c>
      <c r="D293" s="52" t="s">
        <v>209</v>
      </c>
      <c r="E293" s="52" t="s">
        <v>663</v>
      </c>
      <c r="F293" s="52" t="s">
        <v>968</v>
      </c>
      <c r="G293" s="52">
        <v>5630</v>
      </c>
      <c r="H293" s="52">
        <v>25518.68</v>
      </c>
      <c r="I293" s="52">
        <v>25.18</v>
      </c>
      <c r="J293" s="52">
        <v>373.3</v>
      </c>
      <c r="K293" s="52">
        <v>1</v>
      </c>
      <c r="L293" s="52">
        <v>24</v>
      </c>
      <c r="M293" s="117">
        <f t="shared" si="22"/>
        <v>218</v>
      </c>
      <c r="N293" s="52">
        <v>102</v>
      </c>
      <c r="O293" s="52">
        <v>72</v>
      </c>
      <c r="P293" s="52">
        <v>44</v>
      </c>
      <c r="Q293" s="53">
        <v>33997</v>
      </c>
      <c r="R293" s="53">
        <v>34696</v>
      </c>
      <c r="S293" s="54" t="s">
        <v>969</v>
      </c>
      <c r="T293" s="55" t="s">
        <v>970</v>
      </c>
    </row>
    <row r="294" spans="1:20" ht="24.75" customHeight="1">
      <c r="A294" s="50">
        <v>291</v>
      </c>
      <c r="B294" s="51" t="s">
        <v>971</v>
      </c>
      <c r="C294" s="51" t="str">
        <f t="shared" si="23"/>
        <v>아파트</v>
      </c>
      <c r="D294" s="52" t="s">
        <v>209</v>
      </c>
      <c r="E294" s="52" t="s">
        <v>923</v>
      </c>
      <c r="F294" s="52" t="s">
        <v>972</v>
      </c>
      <c r="G294" s="52">
        <v>58149</v>
      </c>
      <c r="H294" s="52">
        <v>155307</v>
      </c>
      <c r="I294" s="52">
        <v>164.62</v>
      </c>
      <c r="J294" s="52">
        <v>235.57499999999999</v>
      </c>
      <c r="K294" s="52">
        <v>12</v>
      </c>
      <c r="L294" s="52">
        <v>20</v>
      </c>
      <c r="M294" s="117">
        <f t="shared" si="22"/>
        <v>1259</v>
      </c>
      <c r="N294" s="52"/>
      <c r="O294" s="52">
        <v>974</v>
      </c>
      <c r="P294" s="52">
        <v>285</v>
      </c>
      <c r="Q294" s="53">
        <v>33431</v>
      </c>
      <c r="R294" s="53">
        <v>34708</v>
      </c>
      <c r="S294" s="54" t="s">
        <v>556</v>
      </c>
      <c r="T294" s="55" t="s">
        <v>556</v>
      </c>
    </row>
    <row r="295" spans="1:20" ht="24.75" customHeight="1">
      <c r="A295" s="50">
        <v>292</v>
      </c>
      <c r="B295" s="51" t="s">
        <v>973</v>
      </c>
      <c r="C295" s="51" t="str">
        <f t="shared" si="23"/>
        <v>아파트</v>
      </c>
      <c r="D295" s="52" t="s">
        <v>206</v>
      </c>
      <c r="E295" s="52" t="s">
        <v>974</v>
      </c>
      <c r="F295" s="52" t="s">
        <v>975</v>
      </c>
      <c r="G295" s="52">
        <v>3806</v>
      </c>
      <c r="H295" s="52">
        <v>13808</v>
      </c>
      <c r="I295" s="52"/>
      <c r="J295" s="52"/>
      <c r="K295" s="52">
        <v>1</v>
      </c>
      <c r="L295" s="52">
        <v>19</v>
      </c>
      <c r="M295" s="117">
        <f t="shared" si="22"/>
        <v>158</v>
      </c>
      <c r="N295" s="52">
        <v>158</v>
      </c>
      <c r="O295" s="52"/>
      <c r="P295" s="52"/>
      <c r="Q295" s="56">
        <v>34092</v>
      </c>
      <c r="R295" s="56">
        <v>34727</v>
      </c>
      <c r="S295" s="57" t="s">
        <v>845</v>
      </c>
      <c r="T295" s="58"/>
    </row>
    <row r="296" spans="1:20" ht="24.75" customHeight="1">
      <c r="A296" s="50">
        <v>293</v>
      </c>
      <c r="B296" s="51" t="s">
        <v>976</v>
      </c>
      <c r="C296" s="51" t="str">
        <f t="shared" si="23"/>
        <v>아파트</v>
      </c>
      <c r="D296" s="52" t="s">
        <v>209</v>
      </c>
      <c r="E296" s="52" t="s">
        <v>517</v>
      </c>
      <c r="F296" s="52" t="s">
        <v>977</v>
      </c>
      <c r="G296" s="52">
        <v>4931</v>
      </c>
      <c r="H296" s="52">
        <v>18749.12</v>
      </c>
      <c r="I296" s="52">
        <v>23.4</v>
      </c>
      <c r="J296" s="52">
        <v>300.5</v>
      </c>
      <c r="K296" s="52">
        <v>1</v>
      </c>
      <c r="L296" s="52">
        <v>15</v>
      </c>
      <c r="M296" s="117">
        <f t="shared" si="22"/>
        <v>176</v>
      </c>
      <c r="N296" s="52">
        <v>88</v>
      </c>
      <c r="O296" s="52">
        <v>88</v>
      </c>
      <c r="P296" s="52"/>
      <c r="Q296" s="53">
        <v>33915</v>
      </c>
      <c r="R296" s="53">
        <v>34757</v>
      </c>
      <c r="S296" s="54" t="s">
        <v>978</v>
      </c>
      <c r="T296" s="55" t="s">
        <v>979</v>
      </c>
    </row>
    <row r="297" spans="1:20" ht="24.75" customHeight="1">
      <c r="A297" s="50">
        <v>294</v>
      </c>
      <c r="B297" s="51" t="s">
        <v>980</v>
      </c>
      <c r="C297" s="51" t="str">
        <f t="shared" si="23"/>
        <v>아파트</v>
      </c>
      <c r="D297" s="52" t="s">
        <v>206</v>
      </c>
      <c r="E297" s="52" t="s">
        <v>676</v>
      </c>
      <c r="F297" s="52" t="s">
        <v>981</v>
      </c>
      <c r="G297" s="52">
        <v>28645</v>
      </c>
      <c r="H297" s="52">
        <v>97348</v>
      </c>
      <c r="I297" s="59">
        <v>23.86</v>
      </c>
      <c r="J297" s="52">
        <v>288</v>
      </c>
      <c r="K297" s="52">
        <v>10</v>
      </c>
      <c r="L297" s="52">
        <v>18</v>
      </c>
      <c r="M297" s="117">
        <f t="shared" si="22"/>
        <v>796</v>
      </c>
      <c r="N297" s="52">
        <v>288</v>
      </c>
      <c r="O297" s="52">
        <v>336</v>
      </c>
      <c r="P297" s="52">
        <v>172</v>
      </c>
      <c r="Q297" s="56">
        <v>33819</v>
      </c>
      <c r="R297" s="56">
        <v>34808</v>
      </c>
      <c r="S297" s="57" t="s">
        <v>982</v>
      </c>
      <c r="T297" s="58" t="s">
        <v>982</v>
      </c>
    </row>
    <row r="298" spans="1:20" ht="24.75" customHeight="1">
      <c r="A298" s="50">
        <v>295</v>
      </c>
      <c r="B298" s="51" t="s">
        <v>983</v>
      </c>
      <c r="C298" s="51" t="str">
        <f t="shared" si="23"/>
        <v>아파트</v>
      </c>
      <c r="D298" s="52" t="s">
        <v>209</v>
      </c>
      <c r="E298" s="52" t="s">
        <v>335</v>
      </c>
      <c r="F298" s="52" t="s">
        <v>984</v>
      </c>
      <c r="G298" s="52">
        <v>5334</v>
      </c>
      <c r="H298" s="52">
        <v>12692.62</v>
      </c>
      <c r="I298" s="52">
        <v>19.02</v>
      </c>
      <c r="J298" s="52">
        <v>198.86</v>
      </c>
      <c r="K298" s="52">
        <v>1</v>
      </c>
      <c r="L298" s="52">
        <v>18</v>
      </c>
      <c r="M298" s="117">
        <f t="shared" si="22"/>
        <v>121</v>
      </c>
      <c r="N298" s="52">
        <v>61</v>
      </c>
      <c r="O298" s="52">
        <v>60</v>
      </c>
      <c r="P298" s="52"/>
      <c r="Q298" s="53">
        <v>34157</v>
      </c>
      <c r="R298" s="53">
        <v>34832</v>
      </c>
      <c r="S298" s="54" t="s">
        <v>901</v>
      </c>
      <c r="T298" s="55" t="s">
        <v>239</v>
      </c>
    </row>
    <row r="299" spans="1:20" ht="24.75" customHeight="1">
      <c r="A299" s="50">
        <v>296</v>
      </c>
      <c r="B299" s="51" t="s">
        <v>985</v>
      </c>
      <c r="C299" s="51" t="str">
        <f t="shared" si="23"/>
        <v>아파트</v>
      </c>
      <c r="D299" s="52" t="s">
        <v>206</v>
      </c>
      <c r="E299" s="52" t="s">
        <v>310</v>
      </c>
      <c r="F299" s="52" t="s">
        <v>986</v>
      </c>
      <c r="G299" s="52">
        <v>8773</v>
      </c>
      <c r="H299" s="52">
        <v>25898</v>
      </c>
      <c r="I299" s="52"/>
      <c r="J299" s="52"/>
      <c r="K299" s="52">
        <v>3</v>
      </c>
      <c r="L299" s="52">
        <v>15</v>
      </c>
      <c r="M299" s="117">
        <f t="shared" si="22"/>
        <v>248</v>
      </c>
      <c r="N299" s="52">
        <v>132</v>
      </c>
      <c r="O299" s="52">
        <v>116</v>
      </c>
      <c r="P299" s="52"/>
      <c r="Q299" s="56">
        <v>33995</v>
      </c>
      <c r="R299" s="56">
        <v>34835</v>
      </c>
      <c r="S299" s="57" t="s">
        <v>987</v>
      </c>
      <c r="T299" s="58" t="s">
        <v>987</v>
      </c>
    </row>
    <row r="300" spans="1:20" ht="24.75" customHeight="1">
      <c r="A300" s="50">
        <v>297</v>
      </c>
      <c r="B300" s="51" t="s">
        <v>988</v>
      </c>
      <c r="C300" s="51" t="str">
        <f t="shared" si="23"/>
        <v>아파트</v>
      </c>
      <c r="D300" s="52" t="s">
        <v>209</v>
      </c>
      <c r="E300" s="52" t="s">
        <v>923</v>
      </c>
      <c r="F300" s="52" t="s">
        <v>989</v>
      </c>
      <c r="G300" s="52">
        <v>25343</v>
      </c>
      <c r="H300" s="52">
        <v>55330.720000000001</v>
      </c>
      <c r="I300" s="52">
        <v>18.149999999999999</v>
      </c>
      <c r="J300" s="52">
        <v>197.74</v>
      </c>
      <c r="K300" s="52">
        <v>7</v>
      </c>
      <c r="L300" s="52">
        <v>15</v>
      </c>
      <c r="M300" s="117">
        <f t="shared" si="22"/>
        <v>1223</v>
      </c>
      <c r="N300" s="52">
        <v>1223</v>
      </c>
      <c r="O300" s="52"/>
      <c r="P300" s="52"/>
      <c r="Q300" s="53">
        <v>33935</v>
      </c>
      <c r="R300" s="53">
        <v>34870</v>
      </c>
      <c r="S300" s="54" t="s">
        <v>295</v>
      </c>
      <c r="T300" s="55" t="s">
        <v>990</v>
      </c>
    </row>
    <row r="301" spans="1:20" ht="24.75" customHeight="1">
      <c r="A301" s="50">
        <v>298</v>
      </c>
      <c r="B301" s="51" t="s">
        <v>991</v>
      </c>
      <c r="C301" s="51" t="str">
        <f t="shared" si="23"/>
        <v>아파트</v>
      </c>
      <c r="D301" s="52" t="s">
        <v>209</v>
      </c>
      <c r="E301" s="52" t="s">
        <v>923</v>
      </c>
      <c r="F301" s="52" t="s">
        <v>992</v>
      </c>
      <c r="G301" s="52">
        <v>29164</v>
      </c>
      <c r="H301" s="52">
        <v>65231.39</v>
      </c>
      <c r="I301" s="52">
        <v>17.38</v>
      </c>
      <c r="J301" s="52">
        <v>207.04</v>
      </c>
      <c r="K301" s="52">
        <v>7</v>
      </c>
      <c r="L301" s="52">
        <v>15</v>
      </c>
      <c r="M301" s="117">
        <f t="shared" si="22"/>
        <v>838</v>
      </c>
      <c r="N301" s="52">
        <v>838</v>
      </c>
      <c r="O301" s="52"/>
      <c r="P301" s="52"/>
      <c r="Q301" s="53">
        <v>34139</v>
      </c>
      <c r="R301" s="53">
        <v>34879</v>
      </c>
      <c r="S301" s="54" t="s">
        <v>295</v>
      </c>
      <c r="T301" s="55" t="s">
        <v>990</v>
      </c>
    </row>
    <row r="302" spans="1:20" ht="24.75" customHeight="1">
      <c r="A302" s="50">
        <v>299</v>
      </c>
      <c r="B302" s="51" t="s">
        <v>993</v>
      </c>
      <c r="C302" s="51" t="str">
        <f t="shared" si="23"/>
        <v>아파트</v>
      </c>
      <c r="D302" s="52" t="s">
        <v>206</v>
      </c>
      <c r="E302" s="52" t="s">
        <v>227</v>
      </c>
      <c r="F302" s="52" t="s">
        <v>994</v>
      </c>
      <c r="G302" s="52">
        <v>19757</v>
      </c>
      <c r="H302" s="52">
        <v>63555</v>
      </c>
      <c r="I302" s="59">
        <v>21.78</v>
      </c>
      <c r="J302" s="59">
        <v>297.95999999999998</v>
      </c>
      <c r="K302" s="52">
        <v>3</v>
      </c>
      <c r="L302" s="52">
        <v>20</v>
      </c>
      <c r="M302" s="117">
        <f t="shared" si="22"/>
        <v>792</v>
      </c>
      <c r="N302" s="52">
        <v>792</v>
      </c>
      <c r="O302" s="52"/>
      <c r="P302" s="52"/>
      <c r="Q302" s="56">
        <v>34026</v>
      </c>
      <c r="R302" s="56">
        <v>34905</v>
      </c>
      <c r="S302" s="57" t="s">
        <v>995</v>
      </c>
      <c r="T302" s="58" t="s">
        <v>996</v>
      </c>
    </row>
    <row r="303" spans="1:20" ht="24.75" customHeight="1">
      <c r="A303" s="50">
        <v>300</v>
      </c>
      <c r="B303" s="51" t="s">
        <v>943</v>
      </c>
      <c r="C303" s="51" t="str">
        <f t="shared" si="23"/>
        <v>아파트</v>
      </c>
      <c r="D303" s="52" t="s">
        <v>206</v>
      </c>
      <c r="E303" s="52" t="s">
        <v>227</v>
      </c>
      <c r="F303" s="52" t="s">
        <v>997</v>
      </c>
      <c r="G303" s="52">
        <v>12077</v>
      </c>
      <c r="H303" s="52">
        <v>37733</v>
      </c>
      <c r="I303" s="59">
        <v>23.55</v>
      </c>
      <c r="J303" s="59">
        <v>324.41000000000003</v>
      </c>
      <c r="K303" s="52">
        <v>2</v>
      </c>
      <c r="L303" s="52">
        <v>18</v>
      </c>
      <c r="M303" s="117">
        <f t="shared" si="22"/>
        <v>371</v>
      </c>
      <c r="N303" s="52">
        <v>237</v>
      </c>
      <c r="O303" s="52">
        <v>134</v>
      </c>
      <c r="P303" s="52"/>
      <c r="Q303" s="56">
        <v>34150</v>
      </c>
      <c r="R303" s="56">
        <v>34905</v>
      </c>
      <c r="S303" s="57" t="s">
        <v>998</v>
      </c>
      <c r="T303" s="58" t="s">
        <v>998</v>
      </c>
    </row>
    <row r="304" spans="1:20" ht="24.75" customHeight="1">
      <c r="A304" s="50">
        <v>301</v>
      </c>
      <c r="B304" s="51" t="s">
        <v>999</v>
      </c>
      <c r="C304" s="51" t="str">
        <f t="shared" si="23"/>
        <v>아파트</v>
      </c>
      <c r="D304" s="52" t="s">
        <v>209</v>
      </c>
      <c r="E304" s="52" t="s">
        <v>335</v>
      </c>
      <c r="F304" s="52" t="s">
        <v>1000</v>
      </c>
      <c r="G304" s="52">
        <v>11739</v>
      </c>
      <c r="H304" s="52">
        <v>27075.19</v>
      </c>
      <c r="I304" s="52">
        <v>14.54</v>
      </c>
      <c r="J304" s="52">
        <v>213.89</v>
      </c>
      <c r="K304" s="52">
        <v>2</v>
      </c>
      <c r="L304" s="52">
        <v>19</v>
      </c>
      <c r="M304" s="117">
        <f t="shared" si="22"/>
        <v>258</v>
      </c>
      <c r="N304" s="52">
        <v>106</v>
      </c>
      <c r="O304" s="52">
        <v>76</v>
      </c>
      <c r="P304" s="52">
        <v>76</v>
      </c>
      <c r="Q304" s="53">
        <v>34044</v>
      </c>
      <c r="R304" s="53">
        <v>34909</v>
      </c>
      <c r="S304" s="54" t="s">
        <v>1001</v>
      </c>
      <c r="T304" s="55" t="s">
        <v>1001</v>
      </c>
    </row>
    <row r="305" spans="1:20" ht="24.75" customHeight="1">
      <c r="A305" s="50">
        <v>302</v>
      </c>
      <c r="B305" s="51" t="s">
        <v>1002</v>
      </c>
      <c r="C305" s="51" t="str">
        <f t="shared" si="23"/>
        <v>아파트</v>
      </c>
      <c r="D305" s="52" t="s">
        <v>209</v>
      </c>
      <c r="E305" s="52" t="s">
        <v>330</v>
      </c>
      <c r="F305" s="52" t="s">
        <v>1003</v>
      </c>
      <c r="G305" s="52">
        <v>12099</v>
      </c>
      <c r="H305" s="52">
        <v>32210</v>
      </c>
      <c r="I305" s="52">
        <v>24.72</v>
      </c>
      <c r="J305" s="52">
        <v>221.95</v>
      </c>
      <c r="K305" s="52">
        <v>2</v>
      </c>
      <c r="L305" s="52">
        <v>15</v>
      </c>
      <c r="M305" s="117">
        <f t="shared" si="22"/>
        <v>216</v>
      </c>
      <c r="N305" s="52"/>
      <c r="O305" s="52"/>
      <c r="P305" s="52">
        <v>216</v>
      </c>
      <c r="Q305" s="53">
        <v>34236</v>
      </c>
      <c r="R305" s="53">
        <v>34930</v>
      </c>
      <c r="S305" s="54" t="s">
        <v>1004</v>
      </c>
      <c r="T305" s="55" t="s">
        <v>1004</v>
      </c>
    </row>
    <row r="306" spans="1:20" ht="24.75" customHeight="1">
      <c r="A306" s="50">
        <v>303</v>
      </c>
      <c r="B306" s="51" t="s">
        <v>1005</v>
      </c>
      <c r="C306" s="51" t="str">
        <f t="shared" si="23"/>
        <v>아파트</v>
      </c>
      <c r="D306" s="52" t="s">
        <v>206</v>
      </c>
      <c r="E306" s="52" t="s">
        <v>293</v>
      </c>
      <c r="F306" s="52" t="s">
        <v>1006</v>
      </c>
      <c r="G306" s="52">
        <v>2443</v>
      </c>
      <c r="H306" s="52">
        <v>5439</v>
      </c>
      <c r="I306" s="52">
        <v>22</v>
      </c>
      <c r="J306" s="52">
        <v>204</v>
      </c>
      <c r="K306" s="52">
        <v>1</v>
      </c>
      <c r="L306" s="52">
        <v>11</v>
      </c>
      <c r="M306" s="117">
        <f t="shared" si="22"/>
        <v>66</v>
      </c>
      <c r="N306" s="52">
        <v>66</v>
      </c>
      <c r="O306" s="52"/>
      <c r="P306" s="52"/>
      <c r="Q306" s="56">
        <v>34536</v>
      </c>
      <c r="R306" s="79">
        <v>34935</v>
      </c>
      <c r="S306" s="57" t="s">
        <v>1007</v>
      </c>
      <c r="T306" s="58" t="s">
        <v>949</v>
      </c>
    </row>
    <row r="307" spans="1:20" ht="24.75" customHeight="1">
      <c r="A307" s="50">
        <v>304</v>
      </c>
      <c r="B307" s="51" t="s">
        <v>1008</v>
      </c>
      <c r="C307" s="51" t="str">
        <f t="shared" si="23"/>
        <v>아파트</v>
      </c>
      <c r="D307" s="52" t="s">
        <v>206</v>
      </c>
      <c r="E307" s="52" t="s">
        <v>1695</v>
      </c>
      <c r="F307" s="52" t="s">
        <v>1009</v>
      </c>
      <c r="G307" s="52">
        <v>21801</v>
      </c>
      <c r="H307" s="52">
        <v>69988</v>
      </c>
      <c r="I307" s="59">
        <v>25.41</v>
      </c>
      <c r="J307" s="59">
        <v>280.31</v>
      </c>
      <c r="K307" s="52">
        <v>7</v>
      </c>
      <c r="L307" s="52">
        <v>18</v>
      </c>
      <c r="M307" s="117">
        <f t="shared" si="22"/>
        <v>643</v>
      </c>
      <c r="N307" s="52">
        <v>271</v>
      </c>
      <c r="O307" s="52">
        <v>276</v>
      </c>
      <c r="P307" s="52">
        <v>96</v>
      </c>
      <c r="Q307" s="56">
        <v>34022</v>
      </c>
      <c r="R307" s="56">
        <v>34976</v>
      </c>
      <c r="S307" s="57" t="s">
        <v>1010</v>
      </c>
      <c r="T307" s="58" t="s">
        <v>1010</v>
      </c>
    </row>
    <row r="308" spans="1:20" ht="24.75" customHeight="1">
      <c r="A308" s="50">
        <v>305</v>
      </c>
      <c r="B308" s="51" t="s">
        <v>1011</v>
      </c>
      <c r="C308" s="51" t="str">
        <f t="shared" si="23"/>
        <v>아파트</v>
      </c>
      <c r="D308" s="52" t="s">
        <v>206</v>
      </c>
      <c r="E308" s="52" t="s">
        <v>1695</v>
      </c>
      <c r="F308" s="52" t="s">
        <v>1012</v>
      </c>
      <c r="G308" s="52">
        <v>84861</v>
      </c>
      <c r="H308" s="52">
        <v>271520</v>
      </c>
      <c r="I308" s="59">
        <v>21.06</v>
      </c>
      <c r="J308" s="59">
        <v>265.72000000000003</v>
      </c>
      <c r="K308" s="52">
        <v>18</v>
      </c>
      <c r="L308" s="52">
        <v>20</v>
      </c>
      <c r="M308" s="117">
        <f t="shared" si="22"/>
        <v>2102</v>
      </c>
      <c r="N308" s="52">
        <v>884</v>
      </c>
      <c r="O308" s="52">
        <v>750</v>
      </c>
      <c r="P308" s="52">
        <v>468</v>
      </c>
      <c r="Q308" s="56">
        <v>33905</v>
      </c>
      <c r="R308" s="56">
        <v>34993</v>
      </c>
      <c r="S308" s="57" t="s">
        <v>1013</v>
      </c>
      <c r="T308" s="58" t="s">
        <v>1013</v>
      </c>
    </row>
    <row r="309" spans="1:20" ht="24.75" customHeight="1">
      <c r="A309" s="50">
        <v>306</v>
      </c>
      <c r="B309" s="51" t="s">
        <v>1014</v>
      </c>
      <c r="C309" s="51" t="str">
        <f t="shared" si="23"/>
        <v>아파트</v>
      </c>
      <c r="D309" s="52" t="s">
        <v>209</v>
      </c>
      <c r="E309" s="52" t="s">
        <v>335</v>
      </c>
      <c r="F309" s="52" t="s">
        <v>1015</v>
      </c>
      <c r="G309" s="52">
        <v>21584</v>
      </c>
      <c r="H309" s="52">
        <v>55066</v>
      </c>
      <c r="I309" s="52">
        <v>24.56</v>
      </c>
      <c r="J309" s="52">
        <v>205.68</v>
      </c>
      <c r="K309" s="52">
        <v>5</v>
      </c>
      <c r="L309" s="52">
        <v>11</v>
      </c>
      <c r="M309" s="117">
        <f t="shared" si="22"/>
        <v>440</v>
      </c>
      <c r="N309" s="52">
        <v>178</v>
      </c>
      <c r="O309" s="52">
        <v>172</v>
      </c>
      <c r="P309" s="52">
        <v>90</v>
      </c>
      <c r="Q309" s="53">
        <v>34201</v>
      </c>
      <c r="R309" s="53">
        <v>35010</v>
      </c>
      <c r="S309" s="54" t="s">
        <v>798</v>
      </c>
      <c r="T309" s="55" t="s">
        <v>798</v>
      </c>
    </row>
    <row r="310" spans="1:20" ht="24.75" customHeight="1">
      <c r="A310" s="50">
        <v>307</v>
      </c>
      <c r="B310" s="51" t="s">
        <v>1016</v>
      </c>
      <c r="C310" s="51" t="str">
        <f t="shared" si="23"/>
        <v>아파트</v>
      </c>
      <c r="D310" s="52" t="s">
        <v>206</v>
      </c>
      <c r="E310" s="52" t="s">
        <v>415</v>
      </c>
      <c r="F310" s="52" t="s">
        <v>1017</v>
      </c>
      <c r="G310" s="52">
        <v>8831</v>
      </c>
      <c r="H310" s="52">
        <v>28032</v>
      </c>
      <c r="I310" s="59">
        <v>19.989999999999998</v>
      </c>
      <c r="J310" s="59">
        <v>286.44</v>
      </c>
      <c r="K310" s="52">
        <v>3</v>
      </c>
      <c r="L310" s="52">
        <v>20</v>
      </c>
      <c r="M310" s="117">
        <f t="shared" si="22"/>
        <v>394</v>
      </c>
      <c r="N310" s="52">
        <v>174</v>
      </c>
      <c r="O310" s="52">
        <v>220</v>
      </c>
      <c r="P310" s="52"/>
      <c r="Q310" s="56">
        <v>33910</v>
      </c>
      <c r="R310" s="56">
        <v>35012</v>
      </c>
      <c r="S310" s="57" t="s">
        <v>1018</v>
      </c>
      <c r="T310" s="58" t="s">
        <v>1018</v>
      </c>
    </row>
    <row r="311" spans="1:20" ht="24.75" customHeight="1">
      <c r="A311" s="50">
        <v>308</v>
      </c>
      <c r="B311" s="51" t="s">
        <v>1019</v>
      </c>
      <c r="C311" s="51" t="str">
        <f t="shared" si="23"/>
        <v>아파트</v>
      </c>
      <c r="D311" s="52" t="s">
        <v>209</v>
      </c>
      <c r="E311" s="52" t="s">
        <v>330</v>
      </c>
      <c r="F311" s="52" t="s">
        <v>1020</v>
      </c>
      <c r="G311" s="52">
        <v>22932</v>
      </c>
      <c r="H311" s="52">
        <v>55715</v>
      </c>
      <c r="I311" s="52">
        <v>24.3</v>
      </c>
      <c r="J311" s="52">
        <v>242.9</v>
      </c>
      <c r="K311" s="52">
        <v>7</v>
      </c>
      <c r="L311" s="52">
        <v>15</v>
      </c>
      <c r="M311" s="117">
        <f t="shared" si="22"/>
        <v>510</v>
      </c>
      <c r="N311" s="52"/>
      <c r="O311" s="52">
        <v>510</v>
      </c>
      <c r="P311" s="52"/>
      <c r="Q311" s="53">
        <v>34418</v>
      </c>
      <c r="R311" s="53">
        <v>35020</v>
      </c>
      <c r="S311" s="54" t="s">
        <v>1021</v>
      </c>
      <c r="T311" s="55" t="s">
        <v>1021</v>
      </c>
    </row>
    <row r="312" spans="1:20" ht="24.75" customHeight="1">
      <c r="A312" s="50">
        <v>309</v>
      </c>
      <c r="B312" s="51" t="s">
        <v>1022</v>
      </c>
      <c r="C312" s="51" t="str">
        <f t="shared" si="23"/>
        <v>아파트</v>
      </c>
      <c r="D312" s="52" t="s">
        <v>206</v>
      </c>
      <c r="E312" s="52" t="s">
        <v>224</v>
      </c>
      <c r="F312" s="52" t="s">
        <v>1023</v>
      </c>
      <c r="G312" s="52">
        <v>6946</v>
      </c>
      <c r="H312" s="52">
        <v>17045</v>
      </c>
      <c r="I312" s="52"/>
      <c r="J312" s="52"/>
      <c r="K312" s="52">
        <v>1</v>
      </c>
      <c r="L312" s="52">
        <v>16</v>
      </c>
      <c r="M312" s="117">
        <f t="shared" si="22"/>
        <v>165</v>
      </c>
      <c r="N312" s="52">
        <v>139</v>
      </c>
      <c r="O312" s="52">
        <v>26</v>
      </c>
      <c r="P312" s="52"/>
      <c r="Q312" s="56">
        <v>34226</v>
      </c>
      <c r="R312" s="56">
        <v>35040</v>
      </c>
      <c r="S312" s="57" t="s">
        <v>1024</v>
      </c>
      <c r="T312" s="58"/>
    </row>
    <row r="313" spans="1:20" ht="24.75" customHeight="1">
      <c r="A313" s="50">
        <v>310</v>
      </c>
      <c r="B313" s="51" t="s">
        <v>1025</v>
      </c>
      <c r="C313" s="51" t="str">
        <f t="shared" si="23"/>
        <v>아파트</v>
      </c>
      <c r="D313" s="52" t="s">
        <v>209</v>
      </c>
      <c r="E313" s="52" t="s">
        <v>330</v>
      </c>
      <c r="F313" s="52" t="s">
        <v>1026</v>
      </c>
      <c r="G313" s="52">
        <v>22932</v>
      </c>
      <c r="H313" s="52">
        <v>55458</v>
      </c>
      <c r="I313" s="52">
        <v>23.51</v>
      </c>
      <c r="J313" s="52">
        <v>223.73</v>
      </c>
      <c r="K313" s="52">
        <v>6</v>
      </c>
      <c r="L313" s="52">
        <v>15</v>
      </c>
      <c r="M313" s="117">
        <f t="shared" si="22"/>
        <v>510</v>
      </c>
      <c r="N313" s="52"/>
      <c r="O313" s="52">
        <v>510</v>
      </c>
      <c r="P313" s="52"/>
      <c r="Q313" s="53">
        <v>34422</v>
      </c>
      <c r="R313" s="53">
        <v>35052</v>
      </c>
      <c r="S313" s="54" t="s">
        <v>1027</v>
      </c>
      <c r="T313" s="55" t="s">
        <v>1027</v>
      </c>
    </row>
    <row r="314" spans="1:20" ht="24.75" customHeight="1">
      <c r="A314" s="50">
        <v>311</v>
      </c>
      <c r="B314" s="51" t="s">
        <v>1031</v>
      </c>
      <c r="C314" s="51" t="str">
        <f t="shared" si="23"/>
        <v>아파트</v>
      </c>
      <c r="D314" s="52" t="s">
        <v>209</v>
      </c>
      <c r="E314" s="52" t="s">
        <v>330</v>
      </c>
      <c r="F314" s="52" t="s">
        <v>1032</v>
      </c>
      <c r="G314" s="52">
        <v>33946</v>
      </c>
      <c r="H314" s="52">
        <v>89934</v>
      </c>
      <c r="I314" s="52">
        <v>29.37</v>
      </c>
      <c r="J314" s="52">
        <v>213.45</v>
      </c>
      <c r="K314" s="52">
        <v>9</v>
      </c>
      <c r="L314" s="52">
        <v>15</v>
      </c>
      <c r="M314" s="117">
        <f t="shared" si="22"/>
        <v>930</v>
      </c>
      <c r="N314" s="52">
        <v>930</v>
      </c>
      <c r="O314" s="52"/>
      <c r="P314" s="52"/>
      <c r="Q314" s="53">
        <v>34290</v>
      </c>
      <c r="R314" s="53">
        <v>35061</v>
      </c>
      <c r="S314" s="54" t="s">
        <v>798</v>
      </c>
      <c r="T314" s="55" t="s">
        <v>798</v>
      </c>
    </row>
    <row r="315" spans="1:20" ht="24.75" customHeight="1">
      <c r="A315" s="50">
        <v>312</v>
      </c>
      <c r="B315" s="51" t="s">
        <v>1028</v>
      </c>
      <c r="C315" s="51" t="str">
        <f t="shared" si="23"/>
        <v>아파트</v>
      </c>
      <c r="D315" s="52" t="s">
        <v>209</v>
      </c>
      <c r="E315" s="52" t="s">
        <v>330</v>
      </c>
      <c r="F315" s="52" t="s">
        <v>1029</v>
      </c>
      <c r="G315" s="52">
        <v>20771</v>
      </c>
      <c r="H315" s="52">
        <v>53455</v>
      </c>
      <c r="I315" s="52">
        <v>21.25</v>
      </c>
      <c r="J315" s="52">
        <v>229.62</v>
      </c>
      <c r="K315" s="52">
        <v>7</v>
      </c>
      <c r="L315" s="52">
        <v>18</v>
      </c>
      <c r="M315" s="117">
        <f t="shared" si="22"/>
        <v>630</v>
      </c>
      <c r="N315" s="52">
        <v>630</v>
      </c>
      <c r="O315" s="52"/>
      <c r="P315" s="52" t="s">
        <v>515</v>
      </c>
      <c r="Q315" s="53">
        <v>34430</v>
      </c>
      <c r="R315" s="53">
        <v>35061</v>
      </c>
      <c r="S315" s="54" t="s">
        <v>1030</v>
      </c>
      <c r="T315" s="55" t="s">
        <v>1030</v>
      </c>
    </row>
    <row r="316" spans="1:20" ht="24.75" customHeight="1">
      <c r="A316" s="50">
        <v>313</v>
      </c>
      <c r="B316" s="51" t="s">
        <v>1033</v>
      </c>
      <c r="C316" s="51" t="str">
        <f t="shared" si="23"/>
        <v>아파트</v>
      </c>
      <c r="D316" s="52" t="s">
        <v>209</v>
      </c>
      <c r="E316" s="52" t="s">
        <v>330</v>
      </c>
      <c r="F316" s="52" t="s">
        <v>1034</v>
      </c>
      <c r="G316" s="52">
        <v>28723</v>
      </c>
      <c r="H316" s="52">
        <v>65329</v>
      </c>
      <c r="I316" s="52">
        <v>25.27</v>
      </c>
      <c r="J316" s="52">
        <v>209.22</v>
      </c>
      <c r="K316" s="52">
        <v>6</v>
      </c>
      <c r="L316" s="52">
        <v>15</v>
      </c>
      <c r="M316" s="117">
        <f t="shared" si="22"/>
        <v>826</v>
      </c>
      <c r="N316" s="52">
        <v>826</v>
      </c>
      <c r="O316" s="52"/>
      <c r="P316" s="52"/>
      <c r="Q316" s="53">
        <v>34438</v>
      </c>
      <c r="R316" s="53">
        <v>35062</v>
      </c>
      <c r="S316" s="54" t="s">
        <v>1035</v>
      </c>
      <c r="T316" s="55" t="s">
        <v>1035</v>
      </c>
    </row>
    <row r="317" spans="1:20" ht="24.75" customHeight="1">
      <c r="A317" s="50">
        <v>314</v>
      </c>
      <c r="B317" s="51" t="s">
        <v>1036</v>
      </c>
      <c r="C317" s="51" t="str">
        <f t="shared" si="23"/>
        <v>아파트</v>
      </c>
      <c r="D317" s="52" t="s">
        <v>206</v>
      </c>
      <c r="E317" s="52" t="s">
        <v>234</v>
      </c>
      <c r="F317" s="52" t="s">
        <v>1037</v>
      </c>
      <c r="G317" s="52">
        <f>6395+6842</f>
        <v>13237</v>
      </c>
      <c r="H317" s="52">
        <f>25770+26797</f>
        <v>52567</v>
      </c>
      <c r="I317" s="52">
        <v>31.5</v>
      </c>
      <c r="J317" s="52">
        <v>251</v>
      </c>
      <c r="K317" s="52">
        <v>4</v>
      </c>
      <c r="L317" s="52">
        <v>15</v>
      </c>
      <c r="M317" s="117">
        <f t="shared" si="22"/>
        <v>582</v>
      </c>
      <c r="N317" s="52">
        <v>582</v>
      </c>
      <c r="O317" s="52"/>
      <c r="P317" s="52"/>
      <c r="Q317" s="56">
        <v>34442</v>
      </c>
      <c r="R317" s="56">
        <v>35069</v>
      </c>
      <c r="S317" s="57" t="s">
        <v>1038</v>
      </c>
      <c r="T317" s="58"/>
    </row>
    <row r="318" spans="1:20" ht="24.75" customHeight="1">
      <c r="A318" s="50">
        <v>315</v>
      </c>
      <c r="B318" s="51" t="s">
        <v>1039</v>
      </c>
      <c r="C318" s="51" t="str">
        <f t="shared" si="23"/>
        <v>아파트</v>
      </c>
      <c r="D318" s="52" t="s">
        <v>206</v>
      </c>
      <c r="E318" s="52" t="s">
        <v>974</v>
      </c>
      <c r="F318" s="52" t="s">
        <v>1040</v>
      </c>
      <c r="G318" s="52">
        <v>14762</v>
      </c>
      <c r="H318" s="52">
        <v>44548</v>
      </c>
      <c r="I318" s="52"/>
      <c r="J318" s="52"/>
      <c r="K318" s="52">
        <v>3</v>
      </c>
      <c r="L318" s="52">
        <v>20</v>
      </c>
      <c r="M318" s="117">
        <f t="shared" si="22"/>
        <v>418</v>
      </c>
      <c r="N318" s="52">
        <v>190</v>
      </c>
      <c r="O318" s="52">
        <v>204</v>
      </c>
      <c r="P318" s="52">
        <v>24</v>
      </c>
      <c r="Q318" s="56">
        <v>34326</v>
      </c>
      <c r="R318" s="56">
        <v>35096</v>
      </c>
      <c r="S318" s="57" t="s">
        <v>1041</v>
      </c>
      <c r="T318" s="58"/>
    </row>
    <row r="319" spans="1:20" ht="24.75" customHeight="1">
      <c r="A319" s="50">
        <v>316</v>
      </c>
      <c r="B319" s="51" t="s">
        <v>1042</v>
      </c>
      <c r="C319" s="51" t="str">
        <f t="shared" si="23"/>
        <v>아파트</v>
      </c>
      <c r="D319" s="52" t="s">
        <v>209</v>
      </c>
      <c r="E319" s="52" t="s">
        <v>330</v>
      </c>
      <c r="F319" s="52" t="s">
        <v>1043</v>
      </c>
      <c r="G319" s="52">
        <v>18707</v>
      </c>
      <c r="H319" s="52">
        <v>45479</v>
      </c>
      <c r="I319" s="52">
        <v>20.12</v>
      </c>
      <c r="J319" s="52">
        <v>229.42</v>
      </c>
      <c r="K319" s="52">
        <v>3</v>
      </c>
      <c r="L319" s="52">
        <v>18</v>
      </c>
      <c r="M319" s="117">
        <f t="shared" si="22"/>
        <v>531</v>
      </c>
      <c r="N319" s="52">
        <v>531</v>
      </c>
      <c r="O319" s="52"/>
      <c r="P319" s="52"/>
      <c r="Q319" s="53">
        <v>34418</v>
      </c>
      <c r="R319" s="53">
        <v>35159</v>
      </c>
      <c r="S319" s="54" t="s">
        <v>1044</v>
      </c>
      <c r="T319" s="55" t="s">
        <v>1044</v>
      </c>
    </row>
    <row r="320" spans="1:20" ht="24.75" customHeight="1">
      <c r="A320" s="50">
        <v>317</v>
      </c>
      <c r="B320" s="51" t="s">
        <v>1045</v>
      </c>
      <c r="C320" s="51" t="s">
        <v>223</v>
      </c>
      <c r="D320" s="52" t="s">
        <v>206</v>
      </c>
      <c r="E320" s="52" t="s">
        <v>250</v>
      </c>
      <c r="F320" s="52" t="s">
        <v>1046</v>
      </c>
      <c r="G320" s="52">
        <v>1406</v>
      </c>
      <c r="H320" s="52">
        <v>2955.35</v>
      </c>
      <c r="I320" s="52">
        <v>45.44</v>
      </c>
      <c r="J320" s="52">
        <v>163.38</v>
      </c>
      <c r="K320" s="52">
        <v>1</v>
      </c>
      <c r="L320" s="52">
        <v>4</v>
      </c>
      <c r="M320" s="117">
        <f t="shared" si="22"/>
        <v>48</v>
      </c>
      <c r="N320" s="52">
        <v>48</v>
      </c>
      <c r="O320" s="52"/>
      <c r="P320" s="52"/>
      <c r="Q320" s="53" t="s">
        <v>1496</v>
      </c>
      <c r="R320" s="53">
        <v>35170</v>
      </c>
      <c r="S320" s="54"/>
      <c r="T320" s="55"/>
    </row>
    <row r="321" spans="1:20" ht="24.75" customHeight="1">
      <c r="A321" s="50">
        <v>318</v>
      </c>
      <c r="B321" s="51" t="s">
        <v>521</v>
      </c>
      <c r="C321" s="51" t="str">
        <f>IF(L321&gt;=5,"아파트",IF(H321/K321&gt;660,"연립","다세대"))</f>
        <v>아파트</v>
      </c>
      <c r="D321" s="52" t="s">
        <v>209</v>
      </c>
      <c r="E321" s="52" t="s">
        <v>923</v>
      </c>
      <c r="F321" s="52" t="s">
        <v>1047</v>
      </c>
      <c r="G321" s="52">
        <v>21599</v>
      </c>
      <c r="H321" s="52">
        <v>54580.44</v>
      </c>
      <c r="I321" s="52">
        <v>17.77</v>
      </c>
      <c r="J321" s="52">
        <v>223.559</v>
      </c>
      <c r="K321" s="52">
        <v>5</v>
      </c>
      <c r="L321" s="52">
        <v>20</v>
      </c>
      <c r="M321" s="117">
        <f t="shared" si="22"/>
        <v>539</v>
      </c>
      <c r="N321" s="52">
        <v>232</v>
      </c>
      <c r="O321" s="52">
        <v>307</v>
      </c>
      <c r="P321" s="52"/>
      <c r="Q321" s="53">
        <v>34489</v>
      </c>
      <c r="R321" s="53">
        <v>35214</v>
      </c>
      <c r="S321" s="54" t="s">
        <v>1048</v>
      </c>
      <c r="T321" s="55" t="s">
        <v>1048</v>
      </c>
    </row>
    <row r="322" spans="1:20" ht="24.75" customHeight="1">
      <c r="A322" s="50">
        <v>319</v>
      </c>
      <c r="B322" s="51" t="s">
        <v>1049</v>
      </c>
      <c r="C322" s="51" t="str">
        <f>IF(L322&gt;=5,"아파트",IF(H322/K322&gt;660,"연립","다세대"))</f>
        <v>아파트</v>
      </c>
      <c r="D322" s="52" t="s">
        <v>209</v>
      </c>
      <c r="E322" s="52" t="s">
        <v>923</v>
      </c>
      <c r="F322" s="52" t="s">
        <v>1050</v>
      </c>
      <c r="G322" s="52">
        <v>17828</v>
      </c>
      <c r="H322" s="52">
        <v>52009.43</v>
      </c>
      <c r="I322" s="52">
        <v>18.920000000000002</v>
      </c>
      <c r="J322" s="52">
        <v>267.88</v>
      </c>
      <c r="K322" s="52">
        <v>3</v>
      </c>
      <c r="L322" s="52">
        <v>20</v>
      </c>
      <c r="M322" s="117">
        <f t="shared" si="22"/>
        <v>603</v>
      </c>
      <c r="N322" s="52">
        <v>603</v>
      </c>
      <c r="O322" s="52"/>
      <c r="P322" s="52"/>
      <c r="Q322" s="53">
        <v>34589</v>
      </c>
      <c r="R322" s="53">
        <v>35243</v>
      </c>
      <c r="S322" s="54" t="s">
        <v>1051</v>
      </c>
      <c r="T322" s="55" t="s">
        <v>1051</v>
      </c>
    </row>
    <row r="323" spans="1:20" ht="24.75" customHeight="1">
      <c r="A323" s="50">
        <v>320</v>
      </c>
      <c r="B323" s="51" t="s">
        <v>1052</v>
      </c>
      <c r="C323" s="51" t="str">
        <f>IF(L323&gt;=5,"아파트",IF(H323/K323&gt;660,"연립","다세대"))</f>
        <v>아파트</v>
      </c>
      <c r="D323" s="52" t="s">
        <v>209</v>
      </c>
      <c r="E323" s="52" t="s">
        <v>663</v>
      </c>
      <c r="F323" s="52" t="s">
        <v>1053</v>
      </c>
      <c r="G323" s="52">
        <v>22686</v>
      </c>
      <c r="H323" s="52">
        <v>69844.600000000006</v>
      </c>
      <c r="I323" s="52">
        <v>37.72</v>
      </c>
      <c r="J323" s="52">
        <v>285.95</v>
      </c>
      <c r="K323" s="52">
        <v>6</v>
      </c>
      <c r="L323" s="52">
        <v>20</v>
      </c>
      <c r="M323" s="117">
        <f t="shared" si="22"/>
        <v>651</v>
      </c>
      <c r="N323" s="52">
        <v>300</v>
      </c>
      <c r="O323" s="52">
        <v>311</v>
      </c>
      <c r="P323" s="52">
        <v>40</v>
      </c>
      <c r="Q323" s="53">
        <v>34259</v>
      </c>
      <c r="R323" s="53">
        <v>35249</v>
      </c>
      <c r="S323" s="54" t="s">
        <v>1054</v>
      </c>
      <c r="T323" s="55" t="s">
        <v>1054</v>
      </c>
    </row>
    <row r="324" spans="1:20" ht="24.75" customHeight="1">
      <c r="A324" s="50">
        <v>321</v>
      </c>
      <c r="B324" s="51" t="s">
        <v>1741</v>
      </c>
      <c r="C324" s="51" t="s">
        <v>1495</v>
      </c>
      <c r="D324" s="52" t="s">
        <v>1488</v>
      </c>
      <c r="E324" s="52" t="s">
        <v>1742</v>
      </c>
      <c r="F324" s="52" t="s">
        <v>1055</v>
      </c>
      <c r="G324" s="52"/>
      <c r="H324" s="52"/>
      <c r="I324" s="52"/>
      <c r="J324" s="52"/>
      <c r="K324" s="52"/>
      <c r="L324" s="52"/>
      <c r="M324" s="117">
        <v>419</v>
      </c>
      <c r="N324" s="52"/>
      <c r="O324" s="52"/>
      <c r="P324" s="52">
        <v>419</v>
      </c>
      <c r="Q324" s="53">
        <v>34471</v>
      </c>
      <c r="R324" s="53">
        <v>35308</v>
      </c>
      <c r="S324" s="54" t="s">
        <v>1743</v>
      </c>
      <c r="T324" s="78" t="s">
        <v>1743</v>
      </c>
    </row>
    <row r="325" spans="1:20" ht="24.75" customHeight="1">
      <c r="A325" s="50">
        <v>322</v>
      </c>
      <c r="B325" s="51" t="s">
        <v>1744</v>
      </c>
      <c r="C325" s="51" t="str">
        <f t="shared" ref="C325:C388" si="24">IF(L325&gt;=5,"아파트",IF(H325/K325&gt;660,"연립","다세대"))</f>
        <v>아파트</v>
      </c>
      <c r="D325" s="52" t="s">
        <v>209</v>
      </c>
      <c r="E325" s="52" t="s">
        <v>330</v>
      </c>
      <c r="F325" s="52" t="s">
        <v>1055</v>
      </c>
      <c r="G325" s="52">
        <v>45957.7</v>
      </c>
      <c r="H325" s="52">
        <v>126734</v>
      </c>
      <c r="I325" s="52">
        <v>20.92</v>
      </c>
      <c r="J325" s="52">
        <v>228.57</v>
      </c>
      <c r="K325" s="52">
        <v>6</v>
      </c>
      <c r="L325" s="52">
        <v>15</v>
      </c>
      <c r="M325" s="117">
        <v>419</v>
      </c>
      <c r="N325" s="52"/>
      <c r="O325" s="52"/>
      <c r="P325" s="52">
        <v>419</v>
      </c>
      <c r="Q325" s="53">
        <v>34471</v>
      </c>
      <c r="R325" s="53">
        <v>35308</v>
      </c>
      <c r="S325" s="54" t="s">
        <v>1743</v>
      </c>
      <c r="T325" s="78" t="s">
        <v>1743</v>
      </c>
    </row>
    <row r="326" spans="1:20" ht="24.75" customHeight="1">
      <c r="A326" s="50">
        <v>323</v>
      </c>
      <c r="B326" s="51" t="s">
        <v>1056</v>
      </c>
      <c r="C326" s="51" t="str">
        <f t="shared" si="24"/>
        <v>아파트</v>
      </c>
      <c r="D326" s="52" t="s">
        <v>209</v>
      </c>
      <c r="E326" s="52" t="s">
        <v>534</v>
      </c>
      <c r="F326" s="52" t="s">
        <v>1057</v>
      </c>
      <c r="G326" s="52">
        <v>18111</v>
      </c>
      <c r="H326" s="52">
        <v>5822.88</v>
      </c>
      <c r="I326" s="52">
        <v>37.299999999999997</v>
      </c>
      <c r="J326" s="52">
        <v>252.09</v>
      </c>
      <c r="K326" s="52">
        <v>1</v>
      </c>
      <c r="L326" s="52">
        <v>9</v>
      </c>
      <c r="M326" s="117">
        <f t="shared" ref="M326:M362" si="25">SUM(N326:P326)</f>
        <v>81</v>
      </c>
      <c r="N326" s="52">
        <v>81</v>
      </c>
      <c r="O326" s="52"/>
      <c r="P326" s="52"/>
      <c r="Q326" s="53">
        <v>34785</v>
      </c>
      <c r="R326" s="53">
        <v>35349</v>
      </c>
      <c r="S326" s="54" t="s">
        <v>1058</v>
      </c>
      <c r="T326" s="55" t="s">
        <v>1059</v>
      </c>
    </row>
    <row r="327" spans="1:20" ht="24.75" customHeight="1">
      <c r="A327" s="50">
        <v>324</v>
      </c>
      <c r="B327" s="51" t="s">
        <v>1060</v>
      </c>
      <c r="C327" s="51" t="str">
        <f t="shared" si="24"/>
        <v>아파트</v>
      </c>
      <c r="D327" s="52" t="s">
        <v>206</v>
      </c>
      <c r="E327" s="52" t="s">
        <v>310</v>
      </c>
      <c r="F327" s="52" t="s">
        <v>1061</v>
      </c>
      <c r="G327" s="52">
        <v>13712</v>
      </c>
      <c r="H327" s="52">
        <v>46302</v>
      </c>
      <c r="I327" s="59">
        <v>21.4</v>
      </c>
      <c r="J327" s="59">
        <v>284.68</v>
      </c>
      <c r="K327" s="52">
        <v>2</v>
      </c>
      <c r="L327" s="52">
        <v>20</v>
      </c>
      <c r="M327" s="117">
        <f t="shared" si="25"/>
        <v>417</v>
      </c>
      <c r="N327" s="52">
        <v>198</v>
      </c>
      <c r="O327" s="52">
        <v>179</v>
      </c>
      <c r="P327" s="52">
        <v>40</v>
      </c>
      <c r="Q327" s="56">
        <v>34660</v>
      </c>
      <c r="R327" s="56">
        <v>35364</v>
      </c>
      <c r="S327" s="57" t="s">
        <v>480</v>
      </c>
      <c r="T327" s="58" t="s">
        <v>480</v>
      </c>
    </row>
    <row r="328" spans="1:20" ht="24.75" customHeight="1">
      <c r="A328" s="50">
        <v>325</v>
      </c>
      <c r="B328" s="51" t="s">
        <v>1745</v>
      </c>
      <c r="C328" s="51" t="str">
        <f t="shared" si="24"/>
        <v>아파트</v>
      </c>
      <c r="D328" s="52" t="s">
        <v>206</v>
      </c>
      <c r="E328" s="52" t="s">
        <v>213</v>
      </c>
      <c r="F328" s="52" t="s">
        <v>1062</v>
      </c>
      <c r="G328" s="52">
        <v>1233</v>
      </c>
      <c r="H328" s="52">
        <v>3129</v>
      </c>
      <c r="I328" s="59">
        <v>34.9</v>
      </c>
      <c r="J328" s="59">
        <v>193.17</v>
      </c>
      <c r="K328" s="52">
        <v>1</v>
      </c>
      <c r="L328" s="52">
        <v>7</v>
      </c>
      <c r="M328" s="117">
        <f t="shared" si="25"/>
        <v>28</v>
      </c>
      <c r="N328" s="52">
        <v>14</v>
      </c>
      <c r="O328" s="52">
        <v>14</v>
      </c>
      <c r="P328" s="52"/>
      <c r="Q328" s="56">
        <v>35065</v>
      </c>
      <c r="R328" s="56">
        <v>35409</v>
      </c>
      <c r="S328" s="57" t="s">
        <v>1063</v>
      </c>
      <c r="T328" s="58" t="s">
        <v>1063</v>
      </c>
    </row>
    <row r="329" spans="1:20" ht="24.75" customHeight="1">
      <c r="A329" s="50">
        <v>326</v>
      </c>
      <c r="B329" s="51" t="s">
        <v>1064</v>
      </c>
      <c r="C329" s="51" t="str">
        <f t="shared" si="24"/>
        <v>아파트</v>
      </c>
      <c r="D329" s="52" t="s">
        <v>209</v>
      </c>
      <c r="E329" s="52" t="s">
        <v>303</v>
      </c>
      <c r="F329" s="52" t="s">
        <v>1065</v>
      </c>
      <c r="G329" s="52">
        <v>15835</v>
      </c>
      <c r="H329" s="52">
        <v>44654.83</v>
      </c>
      <c r="I329" s="52">
        <v>19.54</v>
      </c>
      <c r="J329" s="52">
        <v>252.22</v>
      </c>
      <c r="K329" s="52">
        <v>3</v>
      </c>
      <c r="L329" s="52">
        <v>20</v>
      </c>
      <c r="M329" s="117">
        <f t="shared" si="25"/>
        <v>496</v>
      </c>
      <c r="N329" s="52">
        <v>376</v>
      </c>
      <c r="O329" s="52">
        <v>120</v>
      </c>
      <c r="P329" s="52"/>
      <c r="Q329" s="53">
        <v>34500</v>
      </c>
      <c r="R329" s="53">
        <v>35411</v>
      </c>
      <c r="S329" s="54" t="s">
        <v>1066</v>
      </c>
      <c r="T329" s="55" t="s">
        <v>1066</v>
      </c>
    </row>
    <row r="330" spans="1:20" ht="24.75" customHeight="1">
      <c r="A330" s="50">
        <v>327</v>
      </c>
      <c r="B330" s="51" t="s">
        <v>1067</v>
      </c>
      <c r="C330" s="51" t="str">
        <f t="shared" si="24"/>
        <v>아파트</v>
      </c>
      <c r="D330" s="52" t="s">
        <v>206</v>
      </c>
      <c r="E330" s="52" t="s">
        <v>250</v>
      </c>
      <c r="F330" s="52" t="s">
        <v>1068</v>
      </c>
      <c r="G330" s="52">
        <v>7774</v>
      </c>
      <c r="H330" s="52">
        <v>22023</v>
      </c>
      <c r="I330" s="59">
        <v>25.66</v>
      </c>
      <c r="J330" s="59">
        <v>264.70999999999998</v>
      </c>
      <c r="K330" s="52">
        <v>1</v>
      </c>
      <c r="L330" s="52">
        <v>15</v>
      </c>
      <c r="M330" s="117">
        <f t="shared" si="25"/>
        <v>276</v>
      </c>
      <c r="N330" s="52">
        <v>178</v>
      </c>
      <c r="O330" s="52">
        <v>98</v>
      </c>
      <c r="P330" s="52"/>
      <c r="Q330" s="56">
        <v>34074</v>
      </c>
      <c r="R330" s="56">
        <v>35434</v>
      </c>
      <c r="S330" s="57" t="s">
        <v>1069</v>
      </c>
      <c r="T330" s="58" t="s">
        <v>1070</v>
      </c>
    </row>
    <row r="331" spans="1:20" ht="24.75" customHeight="1">
      <c r="A331" s="50">
        <v>328</v>
      </c>
      <c r="B331" s="51" t="s">
        <v>1071</v>
      </c>
      <c r="C331" s="51" t="str">
        <f t="shared" si="24"/>
        <v>아파트</v>
      </c>
      <c r="D331" s="52" t="s">
        <v>209</v>
      </c>
      <c r="E331" s="52" t="s">
        <v>1072</v>
      </c>
      <c r="F331" s="52" t="s">
        <v>1073</v>
      </c>
      <c r="G331" s="52">
        <v>31735</v>
      </c>
      <c r="H331" s="52">
        <v>88082.4</v>
      </c>
      <c r="I331" s="52">
        <v>23</v>
      </c>
      <c r="J331" s="52">
        <v>277.5</v>
      </c>
      <c r="K331" s="52">
        <v>5</v>
      </c>
      <c r="L331" s="52">
        <v>18</v>
      </c>
      <c r="M331" s="117">
        <f t="shared" si="25"/>
        <v>900</v>
      </c>
      <c r="N331" s="52">
        <v>540</v>
      </c>
      <c r="O331" s="52">
        <v>360</v>
      </c>
      <c r="P331" s="52"/>
      <c r="Q331" s="53">
        <v>34607</v>
      </c>
      <c r="R331" s="53">
        <v>35446</v>
      </c>
      <c r="S331" s="54" t="s">
        <v>798</v>
      </c>
      <c r="T331" s="55" t="s">
        <v>798</v>
      </c>
    </row>
    <row r="332" spans="1:20" ht="24.75" customHeight="1">
      <c r="A332" s="50">
        <v>329</v>
      </c>
      <c r="B332" s="51" t="s">
        <v>1074</v>
      </c>
      <c r="C332" s="51" t="str">
        <f t="shared" si="24"/>
        <v>아파트</v>
      </c>
      <c r="D332" s="52" t="s">
        <v>206</v>
      </c>
      <c r="E332" s="52" t="s">
        <v>974</v>
      </c>
      <c r="F332" s="52" t="s">
        <v>1075</v>
      </c>
      <c r="G332" s="52">
        <v>17127</v>
      </c>
      <c r="H332" s="52">
        <v>44776</v>
      </c>
      <c r="I332" s="59">
        <v>19.940000000000001</v>
      </c>
      <c r="J332" s="59">
        <v>242.49</v>
      </c>
      <c r="K332" s="52">
        <v>4</v>
      </c>
      <c r="L332" s="52">
        <v>18</v>
      </c>
      <c r="M332" s="117">
        <f t="shared" si="25"/>
        <v>486</v>
      </c>
      <c r="N332" s="52">
        <v>486</v>
      </c>
      <c r="O332" s="52"/>
      <c r="P332" s="52"/>
      <c r="Q332" s="56">
        <v>34753</v>
      </c>
      <c r="R332" s="56">
        <v>35460</v>
      </c>
      <c r="S332" s="57" t="s">
        <v>1746</v>
      </c>
      <c r="T332" s="58" t="s">
        <v>1746</v>
      </c>
    </row>
    <row r="333" spans="1:20" ht="24.75" customHeight="1">
      <c r="A333" s="50">
        <v>330</v>
      </c>
      <c r="B333" s="51" t="s">
        <v>1076</v>
      </c>
      <c r="C333" s="51" t="str">
        <f t="shared" si="24"/>
        <v>아파트</v>
      </c>
      <c r="D333" s="52" t="s">
        <v>209</v>
      </c>
      <c r="E333" s="52" t="s">
        <v>315</v>
      </c>
      <c r="F333" s="52" t="s">
        <v>1077</v>
      </c>
      <c r="G333" s="52">
        <v>12929</v>
      </c>
      <c r="H333" s="52">
        <v>51580.03</v>
      </c>
      <c r="I333" s="52">
        <v>26.21</v>
      </c>
      <c r="J333" s="52">
        <v>326.49</v>
      </c>
      <c r="K333" s="52">
        <v>2</v>
      </c>
      <c r="L333" s="52">
        <v>20</v>
      </c>
      <c r="M333" s="117">
        <f t="shared" si="25"/>
        <v>467</v>
      </c>
      <c r="N333" s="52">
        <v>222</v>
      </c>
      <c r="O333" s="52">
        <v>245</v>
      </c>
      <c r="P333" s="52"/>
      <c r="Q333" s="53">
        <v>34149</v>
      </c>
      <c r="R333" s="53">
        <v>35478</v>
      </c>
      <c r="S333" s="54" t="s">
        <v>937</v>
      </c>
      <c r="T333" s="55" t="s">
        <v>937</v>
      </c>
    </row>
    <row r="334" spans="1:20" ht="24.75" customHeight="1">
      <c r="A334" s="50">
        <v>331</v>
      </c>
      <c r="B334" s="51" t="s">
        <v>1078</v>
      </c>
      <c r="C334" s="51" t="str">
        <f t="shared" si="24"/>
        <v>아파트</v>
      </c>
      <c r="D334" s="52" t="s">
        <v>209</v>
      </c>
      <c r="E334" s="52" t="s">
        <v>210</v>
      </c>
      <c r="F334" s="52" t="s">
        <v>1079</v>
      </c>
      <c r="G334" s="52">
        <v>4096</v>
      </c>
      <c r="H334" s="52">
        <v>1185.78</v>
      </c>
      <c r="I334" s="52">
        <v>38.94</v>
      </c>
      <c r="J334" s="52">
        <v>280.54000000000002</v>
      </c>
      <c r="K334" s="52">
        <v>1</v>
      </c>
      <c r="L334" s="52">
        <v>12</v>
      </c>
      <c r="M334" s="117">
        <f t="shared" si="25"/>
        <v>252</v>
      </c>
      <c r="N334" s="52">
        <v>252</v>
      </c>
      <c r="O334" s="52"/>
      <c r="P334" s="52"/>
      <c r="Q334" s="53">
        <v>34941</v>
      </c>
      <c r="R334" s="53">
        <v>35510</v>
      </c>
      <c r="S334" s="54" t="s">
        <v>1080</v>
      </c>
      <c r="T334" s="55" t="s">
        <v>1080</v>
      </c>
    </row>
    <row r="335" spans="1:20" ht="24.75" customHeight="1">
      <c r="A335" s="50">
        <v>332</v>
      </c>
      <c r="B335" s="51" t="s">
        <v>1081</v>
      </c>
      <c r="C335" s="51" t="str">
        <f t="shared" si="24"/>
        <v>아파트</v>
      </c>
      <c r="D335" s="52" t="s">
        <v>209</v>
      </c>
      <c r="E335" s="52" t="s">
        <v>1072</v>
      </c>
      <c r="F335" s="52" t="s">
        <v>1082</v>
      </c>
      <c r="G335" s="52">
        <v>18454</v>
      </c>
      <c r="H335" s="52">
        <v>51034.84</v>
      </c>
      <c r="I335" s="52">
        <v>24.5</v>
      </c>
      <c r="J335" s="52">
        <v>278</v>
      </c>
      <c r="K335" s="52">
        <v>5</v>
      </c>
      <c r="L335" s="52">
        <v>15</v>
      </c>
      <c r="M335" s="117">
        <f t="shared" si="25"/>
        <v>540</v>
      </c>
      <c r="N335" s="52">
        <v>360</v>
      </c>
      <c r="O335" s="52">
        <v>180</v>
      </c>
      <c r="P335" s="52"/>
      <c r="Q335" s="53">
        <v>34643</v>
      </c>
      <c r="R335" s="53">
        <v>35542</v>
      </c>
      <c r="S335" s="54" t="s">
        <v>1083</v>
      </c>
      <c r="T335" s="55" t="s">
        <v>1083</v>
      </c>
    </row>
    <row r="336" spans="1:20" ht="24.75" customHeight="1">
      <c r="A336" s="50">
        <v>333</v>
      </c>
      <c r="B336" s="51" t="s">
        <v>1084</v>
      </c>
      <c r="C336" s="51" t="str">
        <f t="shared" si="24"/>
        <v>아파트</v>
      </c>
      <c r="D336" s="52" t="s">
        <v>209</v>
      </c>
      <c r="E336" s="52" t="s">
        <v>315</v>
      </c>
      <c r="F336" s="52" t="s">
        <v>1085</v>
      </c>
      <c r="G336" s="52">
        <v>15842</v>
      </c>
      <c r="H336" s="52">
        <v>46562</v>
      </c>
      <c r="I336" s="52">
        <v>25.1</v>
      </c>
      <c r="J336" s="52">
        <v>363.2</v>
      </c>
      <c r="K336" s="52">
        <v>4</v>
      </c>
      <c r="L336" s="52">
        <v>18</v>
      </c>
      <c r="M336" s="117">
        <f t="shared" si="25"/>
        <v>498</v>
      </c>
      <c r="N336" s="52">
        <v>498</v>
      </c>
      <c r="O336" s="52"/>
      <c r="P336" s="52"/>
      <c r="Q336" s="53">
        <v>34739</v>
      </c>
      <c r="R336" s="53">
        <v>35549</v>
      </c>
      <c r="S336" s="54" t="s">
        <v>845</v>
      </c>
      <c r="T336" s="55" t="s">
        <v>845</v>
      </c>
    </row>
    <row r="337" spans="1:20" ht="24.75" customHeight="1">
      <c r="A337" s="50">
        <v>334</v>
      </c>
      <c r="B337" s="51" t="s">
        <v>1086</v>
      </c>
      <c r="C337" s="51" t="str">
        <f t="shared" si="24"/>
        <v>아파트</v>
      </c>
      <c r="D337" s="52" t="s">
        <v>206</v>
      </c>
      <c r="E337" s="52" t="s">
        <v>310</v>
      </c>
      <c r="F337" s="52" t="s">
        <v>1087</v>
      </c>
      <c r="G337" s="52">
        <v>20825</v>
      </c>
      <c r="H337" s="52">
        <v>60172</v>
      </c>
      <c r="I337" s="59">
        <v>20.39</v>
      </c>
      <c r="J337" s="52"/>
      <c r="K337" s="52">
        <v>4</v>
      </c>
      <c r="L337" s="52">
        <v>19</v>
      </c>
      <c r="M337" s="117">
        <f t="shared" si="25"/>
        <v>585</v>
      </c>
      <c r="N337" s="52">
        <v>262</v>
      </c>
      <c r="O337" s="52">
        <v>323</v>
      </c>
      <c r="P337" s="52"/>
      <c r="Q337" s="56">
        <v>34699</v>
      </c>
      <c r="R337" s="56">
        <v>35553</v>
      </c>
      <c r="S337" s="57" t="s">
        <v>1088</v>
      </c>
      <c r="T337" s="58" t="s">
        <v>1088</v>
      </c>
    </row>
    <row r="338" spans="1:20" ht="24.75" customHeight="1">
      <c r="A338" s="50">
        <v>335</v>
      </c>
      <c r="B338" s="51" t="s">
        <v>1089</v>
      </c>
      <c r="C338" s="51" t="str">
        <f t="shared" si="24"/>
        <v>아파트</v>
      </c>
      <c r="D338" s="52" t="s">
        <v>209</v>
      </c>
      <c r="E338" s="52" t="s">
        <v>1072</v>
      </c>
      <c r="F338" s="52" t="s">
        <v>1090</v>
      </c>
      <c r="G338" s="52">
        <v>12091</v>
      </c>
      <c r="H338" s="52">
        <v>33580</v>
      </c>
      <c r="I338" s="52">
        <v>24.1</v>
      </c>
      <c r="J338" s="52">
        <v>277.7</v>
      </c>
      <c r="K338" s="52">
        <v>4</v>
      </c>
      <c r="L338" s="52">
        <v>20</v>
      </c>
      <c r="M338" s="117">
        <f t="shared" si="25"/>
        <v>340</v>
      </c>
      <c r="N338" s="52">
        <v>176</v>
      </c>
      <c r="O338" s="52">
        <v>164</v>
      </c>
      <c r="P338" s="52"/>
      <c r="Q338" s="53">
        <v>34761</v>
      </c>
      <c r="R338" s="53">
        <v>35560</v>
      </c>
      <c r="S338" s="54" t="s">
        <v>1091</v>
      </c>
      <c r="T338" s="55" t="s">
        <v>1091</v>
      </c>
    </row>
    <row r="339" spans="1:20" ht="24.75" customHeight="1">
      <c r="A339" s="50">
        <v>336</v>
      </c>
      <c r="B339" s="51" t="s">
        <v>1092</v>
      </c>
      <c r="C339" s="51" t="str">
        <f t="shared" si="24"/>
        <v>아파트</v>
      </c>
      <c r="D339" s="52" t="s">
        <v>206</v>
      </c>
      <c r="E339" s="52" t="s">
        <v>676</v>
      </c>
      <c r="F339" s="52" t="s">
        <v>1093</v>
      </c>
      <c r="G339" s="52">
        <v>13284</v>
      </c>
      <c r="H339" s="52">
        <v>31745</v>
      </c>
      <c r="I339" s="59">
        <v>20.36</v>
      </c>
      <c r="J339" s="59">
        <v>204.57</v>
      </c>
      <c r="K339" s="52">
        <v>5</v>
      </c>
      <c r="L339" s="52">
        <v>15</v>
      </c>
      <c r="M339" s="117">
        <f t="shared" si="25"/>
        <v>445</v>
      </c>
      <c r="N339" s="52">
        <v>445</v>
      </c>
      <c r="O339" s="52"/>
      <c r="P339" s="52"/>
      <c r="Q339" s="56">
        <v>34535</v>
      </c>
      <c r="R339" s="56">
        <v>35611</v>
      </c>
      <c r="S339" s="57" t="s">
        <v>295</v>
      </c>
      <c r="T339" s="58" t="s">
        <v>1094</v>
      </c>
    </row>
    <row r="340" spans="1:20" ht="24.75" customHeight="1">
      <c r="A340" s="50">
        <v>337</v>
      </c>
      <c r="B340" s="51" t="s">
        <v>1095</v>
      </c>
      <c r="C340" s="51" t="str">
        <f t="shared" si="24"/>
        <v>아파트</v>
      </c>
      <c r="D340" s="52" t="s">
        <v>209</v>
      </c>
      <c r="E340" s="52" t="s">
        <v>663</v>
      </c>
      <c r="F340" s="52" t="s">
        <v>1096</v>
      </c>
      <c r="G340" s="52">
        <v>972.6</v>
      </c>
      <c r="H340" s="52">
        <v>2062.96</v>
      </c>
      <c r="I340" s="52">
        <v>53.3</v>
      </c>
      <c r="J340" s="52">
        <v>195.64</v>
      </c>
      <c r="K340" s="52">
        <v>1</v>
      </c>
      <c r="L340" s="52">
        <v>5</v>
      </c>
      <c r="M340" s="117">
        <f t="shared" si="25"/>
        <v>48</v>
      </c>
      <c r="N340" s="52">
        <v>48</v>
      </c>
      <c r="O340" s="52"/>
      <c r="P340" s="52"/>
      <c r="Q340" s="53">
        <v>35195</v>
      </c>
      <c r="R340" s="53">
        <v>35643</v>
      </c>
      <c r="S340" s="54" t="s">
        <v>1097</v>
      </c>
      <c r="T340" s="55" t="s">
        <v>1097</v>
      </c>
    </row>
    <row r="341" spans="1:20" ht="24.75" customHeight="1">
      <c r="A341" s="50">
        <v>338</v>
      </c>
      <c r="B341" s="51" t="s">
        <v>1098</v>
      </c>
      <c r="C341" s="51" t="str">
        <f t="shared" si="24"/>
        <v>아파트</v>
      </c>
      <c r="D341" s="52" t="s">
        <v>209</v>
      </c>
      <c r="E341" s="52" t="s">
        <v>303</v>
      </c>
      <c r="F341" s="52" t="s">
        <v>1099</v>
      </c>
      <c r="G341" s="52">
        <v>19609</v>
      </c>
      <c r="H341" s="52">
        <v>49210.8</v>
      </c>
      <c r="I341" s="52">
        <v>19.52</v>
      </c>
      <c r="J341" s="52">
        <v>217.58</v>
      </c>
      <c r="K341" s="52">
        <v>4</v>
      </c>
      <c r="L341" s="52">
        <v>20</v>
      </c>
      <c r="M341" s="117">
        <f t="shared" si="25"/>
        <v>488</v>
      </c>
      <c r="N341" s="52">
        <v>238</v>
      </c>
      <c r="O341" s="52">
        <v>250</v>
      </c>
      <c r="P341" s="52"/>
      <c r="Q341" s="53">
        <v>34699</v>
      </c>
      <c r="R341" s="53">
        <v>35669</v>
      </c>
      <c r="S341" s="54" t="s">
        <v>1100</v>
      </c>
      <c r="T341" s="55" t="s">
        <v>1100</v>
      </c>
    </row>
    <row r="342" spans="1:20" ht="24.75" customHeight="1">
      <c r="A342" s="50">
        <v>339</v>
      </c>
      <c r="B342" s="51" t="s">
        <v>1101</v>
      </c>
      <c r="C342" s="51" t="str">
        <f t="shared" si="24"/>
        <v>아파트</v>
      </c>
      <c r="D342" s="51" t="s">
        <v>206</v>
      </c>
      <c r="E342" s="51" t="s">
        <v>676</v>
      </c>
      <c r="F342" s="51" t="s">
        <v>1093</v>
      </c>
      <c r="G342" s="51">
        <v>60537.42</v>
      </c>
      <c r="H342" s="51">
        <v>120004.148</v>
      </c>
      <c r="I342" s="51">
        <v>13.4</v>
      </c>
      <c r="J342" s="51">
        <v>198.4</v>
      </c>
      <c r="K342" s="51">
        <v>18</v>
      </c>
      <c r="L342" s="51">
        <v>23</v>
      </c>
      <c r="M342" s="117">
        <f t="shared" si="25"/>
        <v>1466</v>
      </c>
      <c r="N342" s="51">
        <v>1466</v>
      </c>
      <c r="O342" s="51"/>
      <c r="P342" s="51"/>
      <c r="Q342" s="79">
        <v>34535</v>
      </c>
      <c r="R342" s="79">
        <v>35725</v>
      </c>
      <c r="S342" s="57" t="s">
        <v>295</v>
      </c>
      <c r="T342" s="58" t="s">
        <v>1747</v>
      </c>
    </row>
    <row r="343" spans="1:20" ht="24.75" customHeight="1">
      <c r="A343" s="50">
        <v>340</v>
      </c>
      <c r="B343" s="51" t="s">
        <v>1102</v>
      </c>
      <c r="C343" s="51" t="str">
        <f t="shared" si="24"/>
        <v>아파트</v>
      </c>
      <c r="D343" s="51" t="s">
        <v>209</v>
      </c>
      <c r="E343" s="51" t="s">
        <v>315</v>
      </c>
      <c r="F343" s="51" t="s">
        <v>1103</v>
      </c>
      <c r="G343" s="51">
        <v>6008</v>
      </c>
      <c r="H343" s="51">
        <v>15282</v>
      </c>
      <c r="I343" s="51">
        <v>21.7</v>
      </c>
      <c r="J343" s="51">
        <v>209.55</v>
      </c>
      <c r="K343" s="51">
        <v>2</v>
      </c>
      <c r="L343" s="51">
        <v>16</v>
      </c>
      <c r="M343" s="117">
        <f t="shared" si="25"/>
        <v>138</v>
      </c>
      <c r="N343" s="51">
        <v>56</v>
      </c>
      <c r="O343" s="51">
        <v>82</v>
      </c>
      <c r="P343" s="51"/>
      <c r="Q343" s="53">
        <v>34750</v>
      </c>
      <c r="R343" s="53">
        <v>35733</v>
      </c>
      <c r="S343" s="54" t="s">
        <v>1104</v>
      </c>
      <c r="T343" s="55" t="s">
        <v>1104</v>
      </c>
    </row>
    <row r="344" spans="1:20" ht="24.75" customHeight="1">
      <c r="A344" s="50">
        <v>341</v>
      </c>
      <c r="B344" s="51" t="s">
        <v>1105</v>
      </c>
      <c r="C344" s="51" t="str">
        <f t="shared" si="24"/>
        <v>아파트</v>
      </c>
      <c r="D344" s="51" t="s">
        <v>206</v>
      </c>
      <c r="E344" s="51" t="s">
        <v>415</v>
      </c>
      <c r="F344" s="51" t="s">
        <v>1106</v>
      </c>
      <c r="G344" s="51">
        <v>13858</v>
      </c>
      <c r="H344" s="51">
        <v>23585</v>
      </c>
      <c r="I344" s="80">
        <v>17.97</v>
      </c>
      <c r="J344" s="80">
        <v>203.45</v>
      </c>
      <c r="K344" s="51">
        <v>3</v>
      </c>
      <c r="L344" s="51">
        <v>16</v>
      </c>
      <c r="M344" s="117">
        <f t="shared" si="25"/>
        <v>192</v>
      </c>
      <c r="N344" s="51">
        <v>96</v>
      </c>
      <c r="O344" s="51">
        <v>64</v>
      </c>
      <c r="P344" s="51">
        <v>32</v>
      </c>
      <c r="Q344" s="79">
        <v>35000</v>
      </c>
      <c r="R344" s="79">
        <v>35756</v>
      </c>
      <c r="S344" s="57" t="s">
        <v>1107</v>
      </c>
      <c r="T344" s="58" t="s">
        <v>1107</v>
      </c>
    </row>
    <row r="345" spans="1:20" ht="24.75" customHeight="1">
      <c r="A345" s="50">
        <v>342</v>
      </c>
      <c r="B345" s="51" t="s">
        <v>1108</v>
      </c>
      <c r="C345" s="51" t="str">
        <f t="shared" si="24"/>
        <v>아파트</v>
      </c>
      <c r="D345" s="51" t="s">
        <v>206</v>
      </c>
      <c r="E345" s="51" t="s">
        <v>258</v>
      </c>
      <c r="F345" s="51" t="s">
        <v>1109</v>
      </c>
      <c r="G345" s="51">
        <v>21614</v>
      </c>
      <c r="H345" s="51">
        <v>49948</v>
      </c>
      <c r="I345" s="80">
        <v>22.81</v>
      </c>
      <c r="J345" s="80">
        <v>215.22</v>
      </c>
      <c r="K345" s="51">
        <v>5</v>
      </c>
      <c r="L345" s="51">
        <v>15</v>
      </c>
      <c r="M345" s="117">
        <f t="shared" si="25"/>
        <v>464</v>
      </c>
      <c r="N345" s="51"/>
      <c r="O345" s="51">
        <v>464</v>
      </c>
      <c r="P345" s="51"/>
      <c r="Q345" s="79">
        <v>35182</v>
      </c>
      <c r="R345" s="79">
        <v>35763</v>
      </c>
      <c r="S345" s="57" t="s">
        <v>1110</v>
      </c>
      <c r="T345" s="58" t="s">
        <v>1110</v>
      </c>
    </row>
    <row r="346" spans="1:20" ht="24.75" customHeight="1">
      <c r="A346" s="50">
        <v>343</v>
      </c>
      <c r="B346" s="51" t="s">
        <v>1111</v>
      </c>
      <c r="C346" s="51" t="str">
        <f t="shared" si="24"/>
        <v>아파트</v>
      </c>
      <c r="D346" s="51" t="s">
        <v>206</v>
      </c>
      <c r="E346" s="51" t="s">
        <v>310</v>
      </c>
      <c r="F346" s="51" t="s">
        <v>1112</v>
      </c>
      <c r="G346" s="51">
        <v>10198</v>
      </c>
      <c r="H346" s="51">
        <v>27964</v>
      </c>
      <c r="I346" s="80">
        <v>21.74</v>
      </c>
      <c r="J346" s="80">
        <v>228.84</v>
      </c>
      <c r="K346" s="51">
        <v>3</v>
      </c>
      <c r="L346" s="51">
        <v>17</v>
      </c>
      <c r="M346" s="117">
        <f t="shared" si="25"/>
        <v>242</v>
      </c>
      <c r="N346" s="51">
        <v>97</v>
      </c>
      <c r="O346" s="51">
        <v>93</v>
      </c>
      <c r="P346" s="51">
        <v>52</v>
      </c>
      <c r="Q346" s="79">
        <v>35026</v>
      </c>
      <c r="R346" s="79">
        <v>35776</v>
      </c>
      <c r="S346" s="57" t="s">
        <v>949</v>
      </c>
      <c r="T346" s="58" t="s">
        <v>949</v>
      </c>
    </row>
    <row r="347" spans="1:20" ht="24.75" customHeight="1">
      <c r="A347" s="50">
        <v>344</v>
      </c>
      <c r="B347" s="51" t="s">
        <v>1113</v>
      </c>
      <c r="C347" s="51" t="str">
        <f t="shared" si="24"/>
        <v>아파트</v>
      </c>
      <c r="D347" s="51" t="s">
        <v>206</v>
      </c>
      <c r="E347" s="51" t="s">
        <v>258</v>
      </c>
      <c r="F347" s="51" t="s">
        <v>1114</v>
      </c>
      <c r="G347" s="51">
        <v>72830</v>
      </c>
      <c r="H347" s="51">
        <v>149162</v>
      </c>
      <c r="I347" s="51">
        <v>16.138999999999999</v>
      </c>
      <c r="J347" s="80">
        <v>179.72399999999999</v>
      </c>
      <c r="K347" s="51">
        <v>16</v>
      </c>
      <c r="L347" s="51">
        <v>15</v>
      </c>
      <c r="M347" s="117">
        <f t="shared" si="25"/>
        <v>1153</v>
      </c>
      <c r="N347" s="51"/>
      <c r="O347" s="51">
        <v>649</v>
      </c>
      <c r="P347" s="51">
        <v>504</v>
      </c>
      <c r="Q347" s="79">
        <v>35037</v>
      </c>
      <c r="R347" s="79">
        <v>35808</v>
      </c>
      <c r="S347" s="57" t="s">
        <v>1088</v>
      </c>
      <c r="T347" s="58" t="s">
        <v>1088</v>
      </c>
    </row>
    <row r="348" spans="1:20" ht="24.75" customHeight="1">
      <c r="A348" s="50">
        <v>345</v>
      </c>
      <c r="B348" s="51" t="s">
        <v>1115</v>
      </c>
      <c r="C348" s="51" t="str">
        <f t="shared" si="24"/>
        <v>아파트</v>
      </c>
      <c r="D348" s="51" t="s">
        <v>206</v>
      </c>
      <c r="E348" s="51" t="s">
        <v>974</v>
      </c>
      <c r="F348" s="51" t="s">
        <v>1116</v>
      </c>
      <c r="G348" s="51">
        <v>11583</v>
      </c>
      <c r="H348" s="51">
        <v>51717</v>
      </c>
      <c r="I348" s="80">
        <v>27.29</v>
      </c>
      <c r="J348" s="80">
        <v>288.5</v>
      </c>
      <c r="K348" s="51">
        <v>3</v>
      </c>
      <c r="L348" s="51">
        <v>12</v>
      </c>
      <c r="M348" s="117">
        <f t="shared" si="25"/>
        <v>835</v>
      </c>
      <c r="N348" s="51">
        <v>835</v>
      </c>
      <c r="O348" s="51"/>
      <c r="P348" s="51"/>
      <c r="Q348" s="79">
        <v>35062</v>
      </c>
      <c r="R348" s="79">
        <v>35815</v>
      </c>
      <c r="S348" s="57" t="s">
        <v>1117</v>
      </c>
      <c r="T348" s="58" t="s">
        <v>1117</v>
      </c>
    </row>
    <row r="349" spans="1:20" ht="24.75" customHeight="1">
      <c r="A349" s="50">
        <v>346</v>
      </c>
      <c r="B349" s="51" t="s">
        <v>1118</v>
      </c>
      <c r="C349" s="51" t="str">
        <f t="shared" si="24"/>
        <v>아파트</v>
      </c>
      <c r="D349" s="51" t="s">
        <v>209</v>
      </c>
      <c r="E349" s="51" t="s">
        <v>330</v>
      </c>
      <c r="F349" s="51" t="s">
        <v>1119</v>
      </c>
      <c r="G349" s="51">
        <v>17002</v>
      </c>
      <c r="H349" s="51">
        <v>45550</v>
      </c>
      <c r="I349" s="51">
        <v>23</v>
      </c>
      <c r="J349" s="51">
        <v>232</v>
      </c>
      <c r="K349" s="51">
        <v>3</v>
      </c>
      <c r="L349" s="51">
        <v>15</v>
      </c>
      <c r="M349" s="117">
        <f t="shared" si="25"/>
        <v>390</v>
      </c>
      <c r="N349" s="51"/>
      <c r="O349" s="51">
        <v>390</v>
      </c>
      <c r="P349" s="51"/>
      <c r="Q349" s="53">
        <v>34441</v>
      </c>
      <c r="R349" s="53">
        <v>35816</v>
      </c>
      <c r="S349" s="54" t="s">
        <v>437</v>
      </c>
      <c r="T349" s="55" t="s">
        <v>437</v>
      </c>
    </row>
    <row r="350" spans="1:20" ht="24.75" customHeight="1">
      <c r="A350" s="50">
        <v>347</v>
      </c>
      <c r="B350" s="51" t="s">
        <v>1120</v>
      </c>
      <c r="C350" s="51" t="str">
        <f t="shared" si="24"/>
        <v>아파트</v>
      </c>
      <c r="D350" s="51" t="s">
        <v>209</v>
      </c>
      <c r="E350" s="51" t="s">
        <v>335</v>
      </c>
      <c r="F350" s="51" t="s">
        <v>1121</v>
      </c>
      <c r="G350" s="51">
        <v>8887</v>
      </c>
      <c r="H350" s="51">
        <v>21430.67</v>
      </c>
      <c r="I350" s="51">
        <v>22.39</v>
      </c>
      <c r="J350" s="51">
        <v>199.29</v>
      </c>
      <c r="K350" s="51">
        <v>3</v>
      </c>
      <c r="L350" s="51">
        <v>12</v>
      </c>
      <c r="M350" s="117">
        <f t="shared" si="25"/>
        <v>164</v>
      </c>
      <c r="N350" s="51">
        <v>20</v>
      </c>
      <c r="O350" s="51">
        <v>108</v>
      </c>
      <c r="P350" s="51">
        <v>36</v>
      </c>
      <c r="Q350" s="53">
        <v>35095</v>
      </c>
      <c r="R350" s="53">
        <v>35825</v>
      </c>
      <c r="S350" s="54" t="s">
        <v>1122</v>
      </c>
      <c r="T350" s="55" t="s">
        <v>1122</v>
      </c>
    </row>
    <row r="351" spans="1:20" ht="24.75" customHeight="1">
      <c r="A351" s="50">
        <v>348</v>
      </c>
      <c r="B351" s="51" t="s">
        <v>1123</v>
      </c>
      <c r="C351" s="51" t="str">
        <f t="shared" si="24"/>
        <v>아파트</v>
      </c>
      <c r="D351" s="51" t="s">
        <v>206</v>
      </c>
      <c r="E351" s="51" t="s">
        <v>258</v>
      </c>
      <c r="F351" s="51" t="s">
        <v>1124</v>
      </c>
      <c r="G351" s="51">
        <v>41106</v>
      </c>
      <c r="H351" s="51">
        <v>105128</v>
      </c>
      <c r="I351" s="80">
        <v>21.41</v>
      </c>
      <c r="J351" s="80">
        <v>212.34</v>
      </c>
      <c r="K351" s="51">
        <v>9</v>
      </c>
      <c r="L351" s="51">
        <v>15</v>
      </c>
      <c r="M351" s="117">
        <f t="shared" si="25"/>
        <v>870</v>
      </c>
      <c r="N351" s="51"/>
      <c r="O351" s="51">
        <v>870</v>
      </c>
      <c r="P351" s="51"/>
      <c r="Q351" s="79">
        <v>35137</v>
      </c>
      <c r="R351" s="79">
        <v>35881</v>
      </c>
      <c r="S351" s="57" t="s">
        <v>1125</v>
      </c>
      <c r="T351" s="58" t="s">
        <v>1125</v>
      </c>
    </row>
    <row r="352" spans="1:20" ht="24.75" customHeight="1">
      <c r="A352" s="50">
        <v>349</v>
      </c>
      <c r="B352" s="51" t="s">
        <v>1126</v>
      </c>
      <c r="C352" s="51" t="str">
        <f t="shared" si="24"/>
        <v>아파트</v>
      </c>
      <c r="D352" s="51" t="s">
        <v>209</v>
      </c>
      <c r="E352" s="51" t="s">
        <v>540</v>
      </c>
      <c r="F352" s="51" t="s">
        <v>1127</v>
      </c>
      <c r="G352" s="51">
        <v>15599.22</v>
      </c>
      <c r="H352" s="51">
        <v>35998.550000000003</v>
      </c>
      <c r="I352" s="51">
        <v>20.047000000000001</v>
      </c>
      <c r="J352" s="51">
        <v>204.02699999999999</v>
      </c>
      <c r="K352" s="51">
        <v>3</v>
      </c>
      <c r="L352" s="51">
        <v>15</v>
      </c>
      <c r="M352" s="117">
        <f t="shared" si="25"/>
        <v>296</v>
      </c>
      <c r="N352" s="51"/>
      <c r="O352" s="51">
        <v>233</v>
      </c>
      <c r="P352" s="51">
        <v>63</v>
      </c>
      <c r="Q352" s="53">
        <v>35182</v>
      </c>
      <c r="R352" s="53">
        <v>35913</v>
      </c>
      <c r="S352" s="54" t="s">
        <v>716</v>
      </c>
      <c r="T352" s="55" t="s">
        <v>716</v>
      </c>
    </row>
    <row r="353" spans="1:20" ht="24.75" customHeight="1">
      <c r="A353" s="50">
        <v>350</v>
      </c>
      <c r="B353" s="51" t="s">
        <v>1128</v>
      </c>
      <c r="C353" s="51" t="str">
        <f t="shared" si="24"/>
        <v>아파트</v>
      </c>
      <c r="D353" s="51" t="s">
        <v>209</v>
      </c>
      <c r="E353" s="51" t="s">
        <v>540</v>
      </c>
      <c r="F353" s="51" t="s">
        <v>1129</v>
      </c>
      <c r="G353" s="51">
        <v>19788.5</v>
      </c>
      <c r="H353" s="51">
        <v>44990.83</v>
      </c>
      <c r="I353" s="51">
        <v>20.885000000000002</v>
      </c>
      <c r="J353" s="51">
        <v>197.89699999999999</v>
      </c>
      <c r="K353" s="51">
        <v>6</v>
      </c>
      <c r="L353" s="51">
        <v>13</v>
      </c>
      <c r="M353" s="117">
        <f t="shared" si="25"/>
        <v>349</v>
      </c>
      <c r="N353" s="51"/>
      <c r="O353" s="51">
        <v>252</v>
      </c>
      <c r="P353" s="51">
        <v>97</v>
      </c>
      <c r="Q353" s="53">
        <v>35231</v>
      </c>
      <c r="R353" s="53">
        <v>35941</v>
      </c>
      <c r="S353" s="54" t="s">
        <v>1748</v>
      </c>
      <c r="T353" s="55" t="s">
        <v>1130</v>
      </c>
    </row>
    <row r="354" spans="1:20" ht="24.75" customHeight="1">
      <c r="A354" s="50">
        <v>351</v>
      </c>
      <c r="B354" s="51" t="s">
        <v>1131</v>
      </c>
      <c r="C354" s="51" t="str">
        <f t="shared" si="24"/>
        <v>아파트</v>
      </c>
      <c r="D354" s="51" t="s">
        <v>206</v>
      </c>
      <c r="E354" s="51" t="s">
        <v>974</v>
      </c>
      <c r="F354" s="51" t="s">
        <v>1132</v>
      </c>
      <c r="G354" s="51">
        <v>15697</v>
      </c>
      <c r="H354" s="51">
        <v>42015</v>
      </c>
      <c r="I354" s="80">
        <v>21.17</v>
      </c>
      <c r="J354" s="80">
        <v>214.95</v>
      </c>
      <c r="K354" s="51">
        <v>5</v>
      </c>
      <c r="L354" s="51">
        <v>19</v>
      </c>
      <c r="M354" s="117">
        <f t="shared" si="25"/>
        <v>360</v>
      </c>
      <c r="N354" s="51">
        <v>175</v>
      </c>
      <c r="O354" s="51">
        <v>133</v>
      </c>
      <c r="P354" s="51">
        <v>52</v>
      </c>
      <c r="Q354" s="79">
        <v>35028</v>
      </c>
      <c r="R354" s="79">
        <v>35945</v>
      </c>
      <c r="S354" s="57" t="s">
        <v>1010</v>
      </c>
      <c r="T354" s="58" t="s">
        <v>1010</v>
      </c>
    </row>
    <row r="355" spans="1:20" ht="24.75" customHeight="1">
      <c r="A355" s="50">
        <v>352</v>
      </c>
      <c r="B355" s="51" t="s">
        <v>1133</v>
      </c>
      <c r="C355" s="51" t="str">
        <f t="shared" si="24"/>
        <v>아파트</v>
      </c>
      <c r="D355" s="51" t="s">
        <v>209</v>
      </c>
      <c r="E355" s="51" t="s">
        <v>923</v>
      </c>
      <c r="F355" s="51" t="s">
        <v>1134</v>
      </c>
      <c r="G355" s="51">
        <v>55908</v>
      </c>
      <c r="H355" s="51">
        <v>177034</v>
      </c>
      <c r="I355" s="51">
        <v>19</v>
      </c>
      <c r="J355" s="51">
        <v>210</v>
      </c>
      <c r="K355" s="51">
        <v>16</v>
      </c>
      <c r="L355" s="51">
        <v>20</v>
      </c>
      <c r="M355" s="117">
        <f t="shared" si="25"/>
        <v>1558</v>
      </c>
      <c r="N355" s="51">
        <v>840</v>
      </c>
      <c r="O355" s="51">
        <v>640</v>
      </c>
      <c r="P355" s="51">
        <v>78</v>
      </c>
      <c r="Q355" s="53">
        <v>34862</v>
      </c>
      <c r="R355" s="53">
        <v>35964</v>
      </c>
      <c r="S355" s="54" t="s">
        <v>1135</v>
      </c>
      <c r="T355" s="55" t="s">
        <v>1135</v>
      </c>
    </row>
    <row r="356" spans="1:20" ht="24.75" customHeight="1">
      <c r="A356" s="50">
        <v>353</v>
      </c>
      <c r="B356" s="51" t="s">
        <v>1136</v>
      </c>
      <c r="C356" s="51" t="str">
        <f t="shared" si="24"/>
        <v>아파트</v>
      </c>
      <c r="D356" s="51" t="s">
        <v>209</v>
      </c>
      <c r="E356" s="51" t="s">
        <v>330</v>
      </c>
      <c r="F356" s="51" t="s">
        <v>1137</v>
      </c>
      <c r="G356" s="51">
        <v>16841.8</v>
      </c>
      <c r="H356" s="51">
        <v>48347.44</v>
      </c>
      <c r="I356" s="51">
        <v>24.38</v>
      </c>
      <c r="J356" s="51">
        <v>231.05</v>
      </c>
      <c r="K356" s="51">
        <v>4</v>
      </c>
      <c r="L356" s="51">
        <v>15</v>
      </c>
      <c r="M356" s="117">
        <f t="shared" si="25"/>
        <v>294</v>
      </c>
      <c r="N356" s="51"/>
      <c r="O356" s="51"/>
      <c r="P356" s="51">
        <v>294</v>
      </c>
      <c r="Q356" s="53">
        <v>35227</v>
      </c>
      <c r="R356" s="53">
        <v>35972</v>
      </c>
      <c r="S356" s="54" t="s">
        <v>1138</v>
      </c>
      <c r="T356" s="55" t="s">
        <v>1138</v>
      </c>
    </row>
    <row r="357" spans="1:20" ht="24.75" customHeight="1">
      <c r="A357" s="50">
        <v>354</v>
      </c>
      <c r="B357" s="51" t="s">
        <v>1139</v>
      </c>
      <c r="C357" s="51" t="str">
        <f t="shared" si="24"/>
        <v>아파트</v>
      </c>
      <c r="D357" s="51" t="s">
        <v>209</v>
      </c>
      <c r="E357" s="51" t="s">
        <v>330</v>
      </c>
      <c r="F357" s="51" t="s">
        <v>1140</v>
      </c>
      <c r="G357" s="51">
        <v>11917.2</v>
      </c>
      <c r="H357" s="51">
        <v>3265.7440000000001</v>
      </c>
      <c r="I357" s="51">
        <v>20.096</v>
      </c>
      <c r="J357" s="51">
        <v>227.91</v>
      </c>
      <c r="K357" s="51">
        <v>2</v>
      </c>
      <c r="L357" s="51">
        <v>15</v>
      </c>
      <c r="M357" s="117">
        <f t="shared" si="25"/>
        <v>208</v>
      </c>
      <c r="N357" s="51"/>
      <c r="O357" s="51"/>
      <c r="P357" s="51">
        <v>208</v>
      </c>
      <c r="Q357" s="53">
        <v>35268</v>
      </c>
      <c r="R357" s="53">
        <v>35975</v>
      </c>
      <c r="S357" s="54" t="s">
        <v>1125</v>
      </c>
      <c r="T357" s="55" t="s">
        <v>1125</v>
      </c>
    </row>
    <row r="358" spans="1:20" ht="24.75" customHeight="1">
      <c r="A358" s="50">
        <v>355</v>
      </c>
      <c r="B358" s="51" t="s">
        <v>1141</v>
      </c>
      <c r="C358" s="51" t="str">
        <f t="shared" si="24"/>
        <v>아파트</v>
      </c>
      <c r="D358" s="51" t="s">
        <v>209</v>
      </c>
      <c r="E358" s="51" t="s">
        <v>210</v>
      </c>
      <c r="F358" s="51" t="s">
        <v>1142</v>
      </c>
      <c r="G358" s="51">
        <v>8071</v>
      </c>
      <c r="H358" s="51">
        <v>31776.825000000001</v>
      </c>
      <c r="I358" s="51">
        <v>47.48</v>
      </c>
      <c r="J358" s="51">
        <v>262.41000000000003</v>
      </c>
      <c r="K358" s="51">
        <v>2</v>
      </c>
      <c r="L358" s="51">
        <v>18</v>
      </c>
      <c r="M358" s="117">
        <f t="shared" si="25"/>
        <v>223</v>
      </c>
      <c r="N358" s="51">
        <v>121</v>
      </c>
      <c r="O358" s="51">
        <v>102</v>
      </c>
      <c r="P358" s="51"/>
      <c r="Q358" s="53">
        <v>34789</v>
      </c>
      <c r="R358" s="53">
        <v>35978</v>
      </c>
      <c r="S358" s="54" t="s">
        <v>1143</v>
      </c>
      <c r="T358" s="55" t="s">
        <v>1144</v>
      </c>
    </row>
    <row r="359" spans="1:20" ht="24.75" customHeight="1">
      <c r="A359" s="50">
        <v>356</v>
      </c>
      <c r="B359" s="51" t="s">
        <v>1145</v>
      </c>
      <c r="C359" s="51" t="str">
        <f t="shared" si="24"/>
        <v>아파트</v>
      </c>
      <c r="D359" s="51" t="s">
        <v>209</v>
      </c>
      <c r="E359" s="51" t="s">
        <v>335</v>
      </c>
      <c r="F359" s="51" t="s">
        <v>1146</v>
      </c>
      <c r="G359" s="51">
        <v>18130</v>
      </c>
      <c r="H359" s="51">
        <v>46444.95</v>
      </c>
      <c r="I359" s="51">
        <v>24.24</v>
      </c>
      <c r="J359" s="51">
        <v>224.94</v>
      </c>
      <c r="K359" s="51">
        <v>5</v>
      </c>
      <c r="L359" s="51">
        <v>15</v>
      </c>
      <c r="M359" s="117">
        <f t="shared" si="25"/>
        <v>346</v>
      </c>
      <c r="N359" s="51" t="s">
        <v>515</v>
      </c>
      <c r="O359" s="51">
        <v>244</v>
      </c>
      <c r="P359" s="51">
        <v>102</v>
      </c>
      <c r="Q359" s="53">
        <v>35182</v>
      </c>
      <c r="R359" s="53">
        <v>35980</v>
      </c>
      <c r="S359" s="54" t="s">
        <v>1035</v>
      </c>
      <c r="T359" s="55" t="s">
        <v>1035</v>
      </c>
    </row>
    <row r="360" spans="1:20" ht="24.75" customHeight="1">
      <c r="A360" s="50">
        <v>357</v>
      </c>
      <c r="B360" s="51" t="s">
        <v>1147</v>
      </c>
      <c r="C360" s="51" t="str">
        <f t="shared" si="24"/>
        <v>아파트</v>
      </c>
      <c r="D360" s="51" t="s">
        <v>209</v>
      </c>
      <c r="E360" s="51" t="s">
        <v>315</v>
      </c>
      <c r="F360" s="51" t="s">
        <v>1148</v>
      </c>
      <c r="G360" s="51">
        <v>8344</v>
      </c>
      <c r="H360" s="51">
        <v>27631.67</v>
      </c>
      <c r="I360" s="51">
        <v>29.74</v>
      </c>
      <c r="J360" s="51">
        <v>288.89</v>
      </c>
      <c r="K360" s="51">
        <v>2</v>
      </c>
      <c r="L360" s="51">
        <v>15</v>
      </c>
      <c r="M360" s="117">
        <f t="shared" si="25"/>
        <v>235</v>
      </c>
      <c r="N360" s="51">
        <v>85</v>
      </c>
      <c r="O360" s="51">
        <v>83</v>
      </c>
      <c r="P360" s="51">
        <v>67</v>
      </c>
      <c r="Q360" s="53">
        <v>33449</v>
      </c>
      <c r="R360" s="53">
        <v>36003</v>
      </c>
      <c r="S360" s="54" t="s">
        <v>1149</v>
      </c>
      <c r="T360" s="55" t="s">
        <v>798</v>
      </c>
    </row>
    <row r="361" spans="1:20" ht="24.75" customHeight="1">
      <c r="A361" s="50">
        <v>358</v>
      </c>
      <c r="B361" s="51" t="s">
        <v>1150</v>
      </c>
      <c r="C361" s="51" t="str">
        <f t="shared" si="24"/>
        <v>연립</v>
      </c>
      <c r="D361" s="51" t="s">
        <v>209</v>
      </c>
      <c r="E361" s="51" t="s">
        <v>393</v>
      </c>
      <c r="F361" s="51" t="s">
        <v>1151</v>
      </c>
      <c r="G361" s="51">
        <v>13681</v>
      </c>
      <c r="H361" s="51">
        <v>11492.74</v>
      </c>
      <c r="I361" s="51">
        <v>19.91</v>
      </c>
      <c r="J361" s="51">
        <v>76.81</v>
      </c>
      <c r="K361" s="51">
        <v>5</v>
      </c>
      <c r="L361" s="51">
        <v>4</v>
      </c>
      <c r="M361" s="117">
        <f t="shared" si="25"/>
        <v>256</v>
      </c>
      <c r="N361" s="51">
        <v>256</v>
      </c>
      <c r="O361" s="51"/>
      <c r="P361" s="51"/>
      <c r="Q361" s="64">
        <v>35633</v>
      </c>
      <c r="R361" s="64">
        <v>36034</v>
      </c>
      <c r="S361" s="65" t="s">
        <v>575</v>
      </c>
      <c r="T361" s="66" t="s">
        <v>1152</v>
      </c>
    </row>
    <row r="362" spans="1:20" ht="24.75" customHeight="1">
      <c r="A362" s="50">
        <v>359</v>
      </c>
      <c r="B362" s="51" t="s">
        <v>1153</v>
      </c>
      <c r="C362" s="51" t="str">
        <f t="shared" si="24"/>
        <v>아파트</v>
      </c>
      <c r="D362" s="51" t="s">
        <v>209</v>
      </c>
      <c r="E362" s="51" t="s">
        <v>330</v>
      </c>
      <c r="F362" s="51" t="s">
        <v>1154</v>
      </c>
      <c r="G362" s="51">
        <v>20829</v>
      </c>
      <c r="H362" s="51">
        <v>56128</v>
      </c>
      <c r="I362" s="51">
        <v>25.46</v>
      </c>
      <c r="J362" s="51">
        <v>222.69</v>
      </c>
      <c r="K362" s="51">
        <v>6</v>
      </c>
      <c r="L362" s="51">
        <v>15</v>
      </c>
      <c r="M362" s="117">
        <f t="shared" si="25"/>
        <v>630</v>
      </c>
      <c r="N362" s="51">
        <v>630</v>
      </c>
      <c r="O362" s="51"/>
      <c r="P362" s="51"/>
      <c r="Q362" s="53">
        <v>35301</v>
      </c>
      <c r="R362" s="53">
        <v>36035</v>
      </c>
      <c r="S362" s="54" t="s">
        <v>1155</v>
      </c>
      <c r="T362" s="55" t="s">
        <v>1155</v>
      </c>
    </row>
    <row r="363" spans="1:20" ht="24.75" customHeight="1">
      <c r="A363" s="50">
        <v>360</v>
      </c>
      <c r="B363" s="51" t="s">
        <v>1156</v>
      </c>
      <c r="C363" s="51" t="str">
        <f t="shared" si="24"/>
        <v>아파트</v>
      </c>
      <c r="D363" s="51" t="s">
        <v>206</v>
      </c>
      <c r="E363" s="51" t="s">
        <v>415</v>
      </c>
      <c r="F363" s="51" t="s">
        <v>1157</v>
      </c>
      <c r="G363" s="51">
        <v>13066</v>
      </c>
      <c r="H363" s="51">
        <v>36668.716</v>
      </c>
      <c r="I363" s="80">
        <v>21.26</v>
      </c>
      <c r="J363" s="80">
        <v>227.26</v>
      </c>
      <c r="K363" s="51">
        <v>6</v>
      </c>
      <c r="L363" s="51">
        <v>18</v>
      </c>
      <c r="M363" s="117">
        <v>308</v>
      </c>
      <c r="N363" s="51"/>
      <c r="O363" s="51">
        <v>308</v>
      </c>
      <c r="P363" s="51"/>
      <c r="Q363" s="79">
        <v>35256</v>
      </c>
      <c r="R363" s="79">
        <v>36066</v>
      </c>
      <c r="S363" s="57" t="s">
        <v>1107</v>
      </c>
      <c r="T363" s="58" t="s">
        <v>1107</v>
      </c>
    </row>
    <row r="364" spans="1:20" ht="24.75" customHeight="1">
      <c r="A364" s="50">
        <v>361</v>
      </c>
      <c r="B364" s="51" t="s">
        <v>1158</v>
      </c>
      <c r="C364" s="51" t="str">
        <f t="shared" si="24"/>
        <v>아파트</v>
      </c>
      <c r="D364" s="51" t="s">
        <v>206</v>
      </c>
      <c r="E364" s="51" t="s">
        <v>415</v>
      </c>
      <c r="F364" s="51" t="s">
        <v>1159</v>
      </c>
      <c r="G364" s="51">
        <v>3341</v>
      </c>
      <c r="H364" s="51">
        <v>7095.57</v>
      </c>
      <c r="I364" s="80">
        <v>27.06</v>
      </c>
      <c r="J364" s="80">
        <v>190.06</v>
      </c>
      <c r="K364" s="51">
        <v>1</v>
      </c>
      <c r="L364" s="51">
        <v>9</v>
      </c>
      <c r="M364" s="117">
        <f t="shared" ref="M364:M402" si="26">SUM(N364:P364)</f>
        <v>80</v>
      </c>
      <c r="N364" s="51">
        <v>80</v>
      </c>
      <c r="O364" s="51"/>
      <c r="P364" s="51"/>
      <c r="Q364" s="79">
        <v>35670</v>
      </c>
      <c r="R364" s="79">
        <v>36070</v>
      </c>
      <c r="S364" s="57" t="s">
        <v>1160</v>
      </c>
      <c r="T364" s="58" t="s">
        <v>1161</v>
      </c>
    </row>
    <row r="365" spans="1:20" ht="24.75" customHeight="1">
      <c r="A365" s="50">
        <v>362</v>
      </c>
      <c r="B365" s="51" t="s">
        <v>1164</v>
      </c>
      <c r="C365" s="51" t="str">
        <f t="shared" si="24"/>
        <v>아파트</v>
      </c>
      <c r="D365" s="51" t="s">
        <v>206</v>
      </c>
      <c r="E365" s="51" t="s">
        <v>310</v>
      </c>
      <c r="F365" s="51" t="s">
        <v>1165</v>
      </c>
      <c r="G365" s="51">
        <v>39732</v>
      </c>
      <c r="H365" s="51">
        <v>108899.234</v>
      </c>
      <c r="I365" s="80">
        <v>20.28</v>
      </c>
      <c r="J365" s="80">
        <v>222.58</v>
      </c>
      <c r="K365" s="51">
        <v>10</v>
      </c>
      <c r="L365" s="51">
        <v>17</v>
      </c>
      <c r="M365" s="117">
        <f t="shared" si="26"/>
        <v>915</v>
      </c>
      <c r="N365" s="51">
        <v>372</v>
      </c>
      <c r="O365" s="51">
        <v>438</v>
      </c>
      <c r="P365" s="51">
        <v>105</v>
      </c>
      <c r="Q365" s="79">
        <v>35091</v>
      </c>
      <c r="R365" s="79">
        <v>36094</v>
      </c>
      <c r="S365" s="57" t="s">
        <v>1088</v>
      </c>
      <c r="T365" s="58" t="s">
        <v>1088</v>
      </c>
    </row>
    <row r="366" spans="1:20" ht="24.75" customHeight="1">
      <c r="A366" s="50">
        <v>363</v>
      </c>
      <c r="B366" s="51" t="s">
        <v>1162</v>
      </c>
      <c r="C366" s="51" t="str">
        <f t="shared" si="24"/>
        <v>아파트</v>
      </c>
      <c r="D366" s="51" t="s">
        <v>206</v>
      </c>
      <c r="E366" s="51" t="s">
        <v>234</v>
      </c>
      <c r="F366" s="51" t="s">
        <v>1163</v>
      </c>
      <c r="G366" s="51">
        <v>9437</v>
      </c>
      <c r="H366" s="51">
        <v>23214.69</v>
      </c>
      <c r="I366" s="80">
        <v>22.83</v>
      </c>
      <c r="J366" s="80">
        <v>217.98</v>
      </c>
      <c r="K366" s="51">
        <v>2</v>
      </c>
      <c r="L366" s="51">
        <v>15</v>
      </c>
      <c r="M366" s="117">
        <f t="shared" si="26"/>
        <v>297</v>
      </c>
      <c r="N366" s="51">
        <v>297</v>
      </c>
      <c r="O366" s="51"/>
      <c r="P366" s="51"/>
      <c r="Q366" s="79">
        <v>35578</v>
      </c>
      <c r="R366" s="79">
        <v>36094</v>
      </c>
      <c r="S366" s="57" t="s">
        <v>1069</v>
      </c>
      <c r="T366" s="58" t="s">
        <v>1069</v>
      </c>
    </row>
    <row r="367" spans="1:20" ht="24.75" customHeight="1">
      <c r="A367" s="50">
        <v>364</v>
      </c>
      <c r="B367" s="51" t="s">
        <v>1166</v>
      </c>
      <c r="C367" s="51" t="str">
        <f t="shared" si="24"/>
        <v>아파트</v>
      </c>
      <c r="D367" s="51" t="s">
        <v>206</v>
      </c>
      <c r="E367" s="51" t="s">
        <v>227</v>
      </c>
      <c r="F367" s="51" t="s">
        <v>1167</v>
      </c>
      <c r="G367" s="51">
        <v>25377</v>
      </c>
      <c r="H367" s="51">
        <v>71654.37</v>
      </c>
      <c r="I367" s="80">
        <v>20.99</v>
      </c>
      <c r="J367" s="80">
        <v>215.87</v>
      </c>
      <c r="K367" s="51">
        <v>7</v>
      </c>
      <c r="L367" s="51">
        <v>15</v>
      </c>
      <c r="M367" s="117">
        <f t="shared" si="26"/>
        <v>540</v>
      </c>
      <c r="N367" s="51"/>
      <c r="O367" s="51">
        <v>540</v>
      </c>
      <c r="P367" s="51"/>
      <c r="Q367" s="79">
        <v>35423</v>
      </c>
      <c r="R367" s="79">
        <v>36127</v>
      </c>
      <c r="S367" s="57" t="s">
        <v>500</v>
      </c>
      <c r="T367" s="58" t="s">
        <v>500</v>
      </c>
    </row>
    <row r="368" spans="1:20" ht="24.75" customHeight="1">
      <c r="A368" s="50">
        <v>365</v>
      </c>
      <c r="B368" s="51" t="s">
        <v>1168</v>
      </c>
      <c r="C368" s="51" t="str">
        <f t="shared" si="24"/>
        <v>아파트</v>
      </c>
      <c r="D368" s="51" t="s">
        <v>209</v>
      </c>
      <c r="E368" s="51" t="s">
        <v>663</v>
      </c>
      <c r="F368" s="51" t="s">
        <v>1169</v>
      </c>
      <c r="G368" s="51">
        <v>2492</v>
      </c>
      <c r="H368" s="51">
        <v>4216.1499999999996</v>
      </c>
      <c r="I368" s="51">
        <v>30.41</v>
      </c>
      <c r="J368" s="51">
        <v>152.1</v>
      </c>
      <c r="K368" s="51">
        <v>1</v>
      </c>
      <c r="L368" s="51">
        <v>9</v>
      </c>
      <c r="M368" s="117">
        <f t="shared" si="26"/>
        <v>72</v>
      </c>
      <c r="N368" s="51">
        <v>72</v>
      </c>
      <c r="O368" s="51"/>
      <c r="P368" s="51"/>
      <c r="Q368" s="53">
        <v>35773</v>
      </c>
      <c r="R368" s="53">
        <v>36129</v>
      </c>
      <c r="S368" s="54" t="s">
        <v>1097</v>
      </c>
      <c r="T368" s="55" t="s">
        <v>1097</v>
      </c>
    </row>
    <row r="369" spans="1:20" ht="24.75" customHeight="1">
      <c r="A369" s="50">
        <v>366</v>
      </c>
      <c r="B369" s="51" t="s">
        <v>1170</v>
      </c>
      <c r="C369" s="51" t="str">
        <f t="shared" si="24"/>
        <v>아파트</v>
      </c>
      <c r="D369" s="51" t="s">
        <v>209</v>
      </c>
      <c r="E369" s="51" t="s">
        <v>1072</v>
      </c>
      <c r="F369" s="51" t="s">
        <v>1171</v>
      </c>
      <c r="G369" s="51">
        <v>17836</v>
      </c>
      <c r="H369" s="51">
        <v>51877.01</v>
      </c>
      <c r="I369" s="51">
        <v>23.06</v>
      </c>
      <c r="J369" s="51">
        <v>230.64</v>
      </c>
      <c r="K369" s="51">
        <v>3</v>
      </c>
      <c r="L369" s="51">
        <v>19</v>
      </c>
      <c r="M369" s="117">
        <f t="shared" si="26"/>
        <v>561</v>
      </c>
      <c r="N369" s="51">
        <v>561</v>
      </c>
      <c r="O369" s="51"/>
      <c r="P369" s="51"/>
      <c r="Q369" s="53">
        <v>35538</v>
      </c>
      <c r="R369" s="53">
        <v>36147</v>
      </c>
      <c r="S369" s="54" t="s">
        <v>1054</v>
      </c>
      <c r="T369" s="55" t="s">
        <v>1054</v>
      </c>
    </row>
    <row r="370" spans="1:20" ht="24.75" customHeight="1">
      <c r="A370" s="50">
        <v>367</v>
      </c>
      <c r="B370" s="51" t="s">
        <v>1172</v>
      </c>
      <c r="C370" s="51" t="str">
        <f t="shared" si="24"/>
        <v>아파트</v>
      </c>
      <c r="D370" s="51" t="s">
        <v>209</v>
      </c>
      <c r="E370" s="51" t="s">
        <v>330</v>
      </c>
      <c r="F370" s="51" t="s">
        <v>1173</v>
      </c>
      <c r="G370" s="51">
        <v>18088.52</v>
      </c>
      <c r="H370" s="51">
        <v>51350.334000000003</v>
      </c>
      <c r="I370" s="51">
        <v>21.93</v>
      </c>
      <c r="J370" s="51">
        <v>228.56800000000001</v>
      </c>
      <c r="K370" s="51">
        <v>4</v>
      </c>
      <c r="L370" s="51">
        <v>15</v>
      </c>
      <c r="M370" s="117">
        <f t="shared" si="26"/>
        <v>297</v>
      </c>
      <c r="N370" s="51"/>
      <c r="O370" s="51"/>
      <c r="P370" s="51">
        <v>297</v>
      </c>
      <c r="Q370" s="53">
        <v>35396</v>
      </c>
      <c r="R370" s="53">
        <v>36152</v>
      </c>
      <c r="S370" s="54" t="s">
        <v>1174</v>
      </c>
      <c r="T370" s="55" t="s">
        <v>1174</v>
      </c>
    </row>
    <row r="371" spans="1:20" ht="24.75" customHeight="1">
      <c r="A371" s="50">
        <v>368</v>
      </c>
      <c r="B371" s="51" t="s">
        <v>1175</v>
      </c>
      <c r="C371" s="51" t="str">
        <f t="shared" si="24"/>
        <v>아파트</v>
      </c>
      <c r="D371" s="51" t="s">
        <v>206</v>
      </c>
      <c r="E371" s="51" t="s">
        <v>310</v>
      </c>
      <c r="F371" s="51" t="s">
        <v>1176</v>
      </c>
      <c r="G371" s="51">
        <v>12475</v>
      </c>
      <c r="H371" s="51">
        <v>26161.131000000001</v>
      </c>
      <c r="I371" s="51">
        <v>21.934000000000001</v>
      </c>
      <c r="J371" s="51">
        <v>187.04300000000001</v>
      </c>
      <c r="K371" s="51">
        <v>3</v>
      </c>
      <c r="L371" s="51">
        <v>12</v>
      </c>
      <c r="M371" s="117">
        <f t="shared" si="26"/>
        <v>180</v>
      </c>
      <c r="N371" s="51"/>
      <c r="O371" s="51">
        <v>3</v>
      </c>
      <c r="P371" s="51">
        <v>177</v>
      </c>
      <c r="Q371" s="79">
        <v>35579</v>
      </c>
      <c r="R371" s="79">
        <v>36155</v>
      </c>
      <c r="S371" s="57" t="s">
        <v>1177</v>
      </c>
      <c r="T371" s="58" t="s">
        <v>1177</v>
      </c>
    </row>
    <row r="372" spans="1:20" ht="24.75" customHeight="1">
      <c r="A372" s="50">
        <v>369</v>
      </c>
      <c r="B372" s="51" t="s">
        <v>1178</v>
      </c>
      <c r="C372" s="51" t="str">
        <f t="shared" si="24"/>
        <v>아파트</v>
      </c>
      <c r="D372" s="51" t="s">
        <v>206</v>
      </c>
      <c r="E372" s="51" t="s">
        <v>415</v>
      </c>
      <c r="F372" s="51" t="s">
        <v>1179</v>
      </c>
      <c r="G372" s="51">
        <v>84363</v>
      </c>
      <c r="H372" s="51">
        <v>178827</v>
      </c>
      <c r="I372" s="80">
        <v>16.84</v>
      </c>
      <c r="J372" s="80">
        <v>179.31</v>
      </c>
      <c r="K372" s="51">
        <v>31</v>
      </c>
      <c r="L372" s="51">
        <v>15</v>
      </c>
      <c r="M372" s="117">
        <f t="shared" si="26"/>
        <v>1992</v>
      </c>
      <c r="N372" s="51">
        <v>1752</v>
      </c>
      <c r="O372" s="51">
        <v>240</v>
      </c>
      <c r="P372" s="51"/>
      <c r="Q372" s="79">
        <v>35063</v>
      </c>
      <c r="R372" s="79">
        <v>36157</v>
      </c>
      <c r="S372" s="57" t="s">
        <v>295</v>
      </c>
      <c r="T372" s="58" t="s">
        <v>1180</v>
      </c>
    </row>
    <row r="373" spans="1:20" ht="24.75" customHeight="1">
      <c r="A373" s="50">
        <v>370</v>
      </c>
      <c r="B373" s="51" t="s">
        <v>1749</v>
      </c>
      <c r="C373" s="51" t="str">
        <f t="shared" si="24"/>
        <v>아파트</v>
      </c>
      <c r="D373" s="51" t="s">
        <v>209</v>
      </c>
      <c r="E373" s="51" t="s">
        <v>1072</v>
      </c>
      <c r="F373" s="51" t="s">
        <v>1181</v>
      </c>
      <c r="G373" s="51">
        <v>23149</v>
      </c>
      <c r="H373" s="51">
        <v>54925.78</v>
      </c>
      <c r="I373" s="51">
        <v>24.41</v>
      </c>
      <c r="J373" s="51">
        <v>210.45</v>
      </c>
      <c r="K373" s="51">
        <v>6</v>
      </c>
      <c r="L373" s="51">
        <v>18</v>
      </c>
      <c r="M373" s="117">
        <f t="shared" si="26"/>
        <v>637</v>
      </c>
      <c r="N373" s="51">
        <v>637</v>
      </c>
      <c r="O373" s="51"/>
      <c r="P373" s="51"/>
      <c r="Q373" s="53">
        <v>35326</v>
      </c>
      <c r="R373" s="53">
        <v>36158</v>
      </c>
      <c r="S373" s="54" t="s">
        <v>569</v>
      </c>
      <c r="T373" s="55" t="s">
        <v>569</v>
      </c>
    </row>
    <row r="374" spans="1:20" ht="24.75" customHeight="1">
      <c r="A374" s="50">
        <v>371</v>
      </c>
      <c r="B374" s="51" t="s">
        <v>1182</v>
      </c>
      <c r="C374" s="51" t="str">
        <f t="shared" si="24"/>
        <v>아파트</v>
      </c>
      <c r="D374" s="51" t="s">
        <v>206</v>
      </c>
      <c r="E374" s="51" t="s">
        <v>293</v>
      </c>
      <c r="F374" s="51" t="s">
        <v>1183</v>
      </c>
      <c r="G374" s="51">
        <v>1657.4</v>
      </c>
      <c r="H374" s="51">
        <v>6397.07</v>
      </c>
      <c r="I374" s="80">
        <v>36.65</v>
      </c>
      <c r="J374" s="80">
        <v>259.47000000000003</v>
      </c>
      <c r="K374" s="51">
        <v>1</v>
      </c>
      <c r="L374" s="51">
        <v>9</v>
      </c>
      <c r="M374" s="117">
        <f t="shared" si="26"/>
        <v>99</v>
      </c>
      <c r="N374" s="51">
        <v>99</v>
      </c>
      <c r="O374" s="51"/>
      <c r="P374" s="51"/>
      <c r="Q374" s="79">
        <v>35956</v>
      </c>
      <c r="R374" s="79">
        <v>36225</v>
      </c>
      <c r="S374" s="57" t="s">
        <v>1750</v>
      </c>
      <c r="T374" s="58" t="s">
        <v>1751</v>
      </c>
    </row>
    <row r="375" spans="1:20" ht="24.75" customHeight="1">
      <c r="A375" s="50">
        <v>372</v>
      </c>
      <c r="B375" s="51" t="s">
        <v>1185</v>
      </c>
      <c r="C375" s="51" t="str">
        <f t="shared" si="24"/>
        <v>아파트</v>
      </c>
      <c r="D375" s="51" t="s">
        <v>209</v>
      </c>
      <c r="E375" s="51" t="s">
        <v>335</v>
      </c>
      <c r="F375" s="51" t="s">
        <v>1186</v>
      </c>
      <c r="G375" s="51">
        <v>15587</v>
      </c>
      <c r="H375" s="51">
        <v>41295.599999999999</v>
      </c>
      <c r="I375" s="51">
        <v>17.13</v>
      </c>
      <c r="J375" s="51">
        <v>225.79</v>
      </c>
      <c r="K375" s="51">
        <v>3</v>
      </c>
      <c r="L375" s="51">
        <v>19</v>
      </c>
      <c r="M375" s="117">
        <f t="shared" si="26"/>
        <v>323</v>
      </c>
      <c r="N375" s="51">
        <v>38</v>
      </c>
      <c r="O375" s="51">
        <v>202</v>
      </c>
      <c r="P375" s="51">
        <v>83</v>
      </c>
      <c r="Q375" s="53">
        <v>35095</v>
      </c>
      <c r="R375" s="53">
        <v>36252</v>
      </c>
      <c r="S375" s="54" t="s">
        <v>1122</v>
      </c>
      <c r="T375" s="55" t="s">
        <v>1122</v>
      </c>
    </row>
    <row r="376" spans="1:20" ht="24.75" customHeight="1">
      <c r="A376" s="50">
        <v>373</v>
      </c>
      <c r="B376" s="51" t="s">
        <v>1187</v>
      </c>
      <c r="C376" s="51" t="str">
        <f t="shared" si="24"/>
        <v>아파트</v>
      </c>
      <c r="D376" s="51" t="s">
        <v>206</v>
      </c>
      <c r="E376" s="51" t="s">
        <v>270</v>
      </c>
      <c r="F376" s="51" t="s">
        <v>1188</v>
      </c>
      <c r="G376" s="51">
        <v>19439</v>
      </c>
      <c r="H376" s="51">
        <v>51919.99</v>
      </c>
      <c r="I376" s="80">
        <v>20.7</v>
      </c>
      <c r="J376" s="80">
        <v>230.13</v>
      </c>
      <c r="K376" s="51">
        <v>2</v>
      </c>
      <c r="L376" s="51">
        <v>18</v>
      </c>
      <c r="M376" s="117">
        <f t="shared" si="26"/>
        <v>659</v>
      </c>
      <c r="N376" s="51">
        <v>659</v>
      </c>
      <c r="O376" s="51"/>
      <c r="P376" s="51"/>
      <c r="Q376" s="79">
        <v>35600</v>
      </c>
      <c r="R376" s="79">
        <v>36304</v>
      </c>
      <c r="S376" s="57" t="s">
        <v>1746</v>
      </c>
      <c r="T376" s="58" t="s">
        <v>1746</v>
      </c>
    </row>
    <row r="377" spans="1:20" ht="24.75" customHeight="1">
      <c r="A377" s="50">
        <v>374</v>
      </c>
      <c r="B377" s="51" t="s">
        <v>1189</v>
      </c>
      <c r="C377" s="51" t="str">
        <f t="shared" si="24"/>
        <v>아파트</v>
      </c>
      <c r="D377" s="51" t="s">
        <v>209</v>
      </c>
      <c r="E377" s="51" t="s">
        <v>393</v>
      </c>
      <c r="F377" s="51" t="s">
        <v>1190</v>
      </c>
      <c r="G377" s="51">
        <v>18778</v>
      </c>
      <c r="H377" s="51">
        <v>50997.85</v>
      </c>
      <c r="I377" s="51">
        <v>20.402999999999999</v>
      </c>
      <c r="J377" s="51">
        <v>229.53200000000001</v>
      </c>
      <c r="K377" s="51">
        <v>5</v>
      </c>
      <c r="L377" s="51">
        <v>18</v>
      </c>
      <c r="M377" s="117">
        <f t="shared" si="26"/>
        <v>323</v>
      </c>
      <c r="N377" s="51"/>
      <c r="O377" s="51"/>
      <c r="P377" s="51">
        <v>323</v>
      </c>
      <c r="Q377" s="53">
        <v>35594</v>
      </c>
      <c r="R377" s="53">
        <v>36340</v>
      </c>
      <c r="S377" s="54" t="s">
        <v>716</v>
      </c>
      <c r="T377" s="55" t="s">
        <v>716</v>
      </c>
    </row>
    <row r="378" spans="1:20" ht="24.75" customHeight="1">
      <c r="A378" s="50">
        <v>375</v>
      </c>
      <c r="B378" s="51" t="s">
        <v>1191</v>
      </c>
      <c r="C378" s="51" t="str">
        <f t="shared" si="24"/>
        <v>아파트</v>
      </c>
      <c r="D378" s="51" t="s">
        <v>206</v>
      </c>
      <c r="E378" s="51" t="s">
        <v>270</v>
      </c>
      <c r="F378" s="51" t="s">
        <v>1192</v>
      </c>
      <c r="G378" s="51">
        <v>2250</v>
      </c>
      <c r="H378" s="51">
        <v>5655.06</v>
      </c>
      <c r="I378" s="80">
        <v>29.43</v>
      </c>
      <c r="J378" s="80">
        <v>195.69</v>
      </c>
      <c r="K378" s="51">
        <v>1</v>
      </c>
      <c r="L378" s="51">
        <v>8</v>
      </c>
      <c r="M378" s="117">
        <f t="shared" si="26"/>
        <v>99</v>
      </c>
      <c r="N378" s="51">
        <v>99</v>
      </c>
      <c r="O378" s="51"/>
      <c r="P378" s="51"/>
      <c r="Q378" s="79">
        <v>35548</v>
      </c>
      <c r="R378" s="79">
        <v>36341</v>
      </c>
      <c r="S378" s="57" t="s">
        <v>1193</v>
      </c>
      <c r="T378" s="58" t="s">
        <v>1194</v>
      </c>
    </row>
    <row r="379" spans="1:20" ht="24.75" customHeight="1">
      <c r="A379" s="50">
        <v>376</v>
      </c>
      <c r="B379" s="51" t="s">
        <v>1195</v>
      </c>
      <c r="C379" s="51" t="str">
        <f t="shared" si="24"/>
        <v>아파트</v>
      </c>
      <c r="D379" s="51" t="s">
        <v>209</v>
      </c>
      <c r="E379" s="51" t="s">
        <v>330</v>
      </c>
      <c r="F379" s="51" t="s">
        <v>1196</v>
      </c>
      <c r="G379" s="51">
        <v>45568</v>
      </c>
      <c r="H379" s="51">
        <v>141627</v>
      </c>
      <c r="I379" s="51">
        <v>22.3</v>
      </c>
      <c r="J379" s="51">
        <v>229.89</v>
      </c>
      <c r="K379" s="51">
        <v>20</v>
      </c>
      <c r="L379" s="51">
        <v>18</v>
      </c>
      <c r="M379" s="117">
        <f t="shared" si="26"/>
        <v>1408</v>
      </c>
      <c r="N379" s="51">
        <v>1408</v>
      </c>
      <c r="O379" s="51"/>
      <c r="P379" s="51"/>
      <c r="Q379" s="53">
        <v>35466</v>
      </c>
      <c r="R379" s="53">
        <v>36371</v>
      </c>
      <c r="S379" s="54" t="s">
        <v>1197</v>
      </c>
      <c r="T379" s="55" t="s">
        <v>1197</v>
      </c>
    </row>
    <row r="380" spans="1:20" ht="24.75" customHeight="1">
      <c r="A380" s="50">
        <v>377</v>
      </c>
      <c r="B380" s="51" t="s">
        <v>1204</v>
      </c>
      <c r="C380" s="51" t="str">
        <f t="shared" si="24"/>
        <v>아파트</v>
      </c>
      <c r="D380" s="51" t="s">
        <v>206</v>
      </c>
      <c r="E380" s="51" t="s">
        <v>258</v>
      </c>
      <c r="F380" s="51" t="s">
        <v>1205</v>
      </c>
      <c r="G380" s="51">
        <v>11106</v>
      </c>
      <c r="H380" s="51">
        <v>29379.8</v>
      </c>
      <c r="I380" s="80">
        <v>21.53</v>
      </c>
      <c r="J380" s="80">
        <v>219.78</v>
      </c>
      <c r="K380" s="51">
        <v>3</v>
      </c>
      <c r="L380" s="51">
        <v>15</v>
      </c>
      <c r="M380" s="117">
        <f t="shared" si="26"/>
        <v>240</v>
      </c>
      <c r="N380" s="51"/>
      <c r="O380" s="51">
        <v>240</v>
      </c>
      <c r="P380" s="51"/>
      <c r="Q380" s="79">
        <v>35363</v>
      </c>
      <c r="R380" s="79">
        <v>36409</v>
      </c>
      <c r="S380" s="57" t="s">
        <v>1206</v>
      </c>
      <c r="T380" s="58" t="s">
        <v>1206</v>
      </c>
    </row>
    <row r="381" spans="1:20" ht="24.75" customHeight="1">
      <c r="A381" s="50">
        <v>378</v>
      </c>
      <c r="B381" s="51" t="s">
        <v>1198</v>
      </c>
      <c r="C381" s="51" t="str">
        <f t="shared" si="24"/>
        <v>아파트</v>
      </c>
      <c r="D381" s="51" t="s">
        <v>206</v>
      </c>
      <c r="E381" s="51" t="s">
        <v>258</v>
      </c>
      <c r="F381" s="51" t="s">
        <v>1199</v>
      </c>
      <c r="G381" s="51">
        <v>28094</v>
      </c>
      <c r="H381" s="51">
        <v>73515.89</v>
      </c>
      <c r="I381" s="51">
        <v>19</v>
      </c>
      <c r="J381" s="80">
        <v>219.97</v>
      </c>
      <c r="K381" s="51">
        <v>6</v>
      </c>
      <c r="L381" s="51">
        <v>15</v>
      </c>
      <c r="M381" s="117">
        <f t="shared" si="26"/>
        <v>934</v>
      </c>
      <c r="N381" s="51">
        <v>934</v>
      </c>
      <c r="O381" s="51"/>
      <c r="P381" s="51"/>
      <c r="Q381" s="79">
        <v>35786</v>
      </c>
      <c r="R381" s="79">
        <v>36409</v>
      </c>
      <c r="S381" s="57" t="s">
        <v>1200</v>
      </c>
      <c r="T381" s="58" t="s">
        <v>1200</v>
      </c>
    </row>
    <row r="382" spans="1:20" ht="24.75" customHeight="1">
      <c r="A382" s="50">
        <v>379</v>
      </c>
      <c r="B382" s="51" t="s">
        <v>1201</v>
      </c>
      <c r="C382" s="51" t="str">
        <f t="shared" si="24"/>
        <v>아파트</v>
      </c>
      <c r="D382" s="51" t="s">
        <v>206</v>
      </c>
      <c r="E382" s="51" t="s">
        <v>258</v>
      </c>
      <c r="F382" s="51" t="s">
        <v>1202</v>
      </c>
      <c r="G382" s="51">
        <v>47127</v>
      </c>
      <c r="H382" s="51">
        <v>123419.943</v>
      </c>
      <c r="I382" s="80">
        <v>18.8</v>
      </c>
      <c r="J382" s="80">
        <v>219.62</v>
      </c>
      <c r="K382" s="51">
        <v>10</v>
      </c>
      <c r="L382" s="51">
        <v>15</v>
      </c>
      <c r="M382" s="117">
        <f t="shared" si="26"/>
        <v>1335</v>
      </c>
      <c r="N382" s="51">
        <v>1335</v>
      </c>
      <c r="O382" s="51"/>
      <c r="P382" s="51"/>
      <c r="Q382" s="79">
        <v>35786</v>
      </c>
      <c r="R382" s="79">
        <v>36409</v>
      </c>
      <c r="S382" s="57" t="s">
        <v>1200</v>
      </c>
      <c r="T382" s="58" t="s">
        <v>1200</v>
      </c>
    </row>
    <row r="383" spans="1:20" ht="24.75" customHeight="1">
      <c r="A383" s="50">
        <v>380</v>
      </c>
      <c r="B383" s="51" t="s">
        <v>1207</v>
      </c>
      <c r="C383" s="51" t="str">
        <f t="shared" si="24"/>
        <v>아파트</v>
      </c>
      <c r="D383" s="51" t="s">
        <v>206</v>
      </c>
      <c r="E383" s="51" t="s">
        <v>258</v>
      </c>
      <c r="F383" s="51" t="s">
        <v>1208</v>
      </c>
      <c r="G383" s="51">
        <v>20954</v>
      </c>
      <c r="H383" s="51">
        <v>55935.428599999999</v>
      </c>
      <c r="I383" s="80">
        <v>22.57</v>
      </c>
      <c r="J383" s="51">
        <v>220</v>
      </c>
      <c r="K383" s="51">
        <v>5</v>
      </c>
      <c r="L383" s="51">
        <v>15</v>
      </c>
      <c r="M383" s="117">
        <f t="shared" si="26"/>
        <v>618</v>
      </c>
      <c r="N383" s="51">
        <v>618</v>
      </c>
      <c r="O383" s="51"/>
      <c r="P383" s="51"/>
      <c r="Q383" s="79">
        <v>35794</v>
      </c>
      <c r="R383" s="79">
        <v>36409</v>
      </c>
      <c r="S383" s="57" t="s">
        <v>1209</v>
      </c>
      <c r="T383" s="58" t="s">
        <v>1209</v>
      </c>
    </row>
    <row r="384" spans="1:20" ht="24.75" customHeight="1">
      <c r="A384" s="50">
        <v>381</v>
      </c>
      <c r="B384" s="51" t="s">
        <v>1210</v>
      </c>
      <c r="C384" s="51" t="str">
        <f t="shared" si="24"/>
        <v>아파트</v>
      </c>
      <c r="D384" s="51" t="s">
        <v>209</v>
      </c>
      <c r="E384" s="51" t="s">
        <v>393</v>
      </c>
      <c r="F384" s="51" t="s">
        <v>1211</v>
      </c>
      <c r="G384" s="51">
        <v>25705</v>
      </c>
      <c r="H384" s="51">
        <v>66062.559999999998</v>
      </c>
      <c r="I384" s="51">
        <v>17.474</v>
      </c>
      <c r="J384" s="51">
        <v>215.02</v>
      </c>
      <c r="K384" s="51">
        <v>6</v>
      </c>
      <c r="L384" s="51">
        <v>19</v>
      </c>
      <c r="M384" s="117">
        <f t="shared" si="26"/>
        <v>535</v>
      </c>
      <c r="N384" s="51"/>
      <c r="O384" s="51">
        <v>535</v>
      </c>
      <c r="P384" s="51"/>
      <c r="Q384" s="53">
        <v>35557</v>
      </c>
      <c r="R384" s="53">
        <v>36430</v>
      </c>
      <c r="S384" s="54" t="s">
        <v>1212</v>
      </c>
      <c r="T384" s="55" t="s">
        <v>1212</v>
      </c>
    </row>
    <row r="385" spans="1:20" ht="24.75" customHeight="1">
      <c r="A385" s="50">
        <v>382</v>
      </c>
      <c r="B385" s="51" t="s">
        <v>1215</v>
      </c>
      <c r="C385" s="51" t="str">
        <f t="shared" si="24"/>
        <v>아파트</v>
      </c>
      <c r="D385" s="51" t="s">
        <v>206</v>
      </c>
      <c r="E385" s="51" t="s">
        <v>415</v>
      </c>
      <c r="F385" s="51" t="s">
        <v>1216</v>
      </c>
      <c r="G385" s="51">
        <v>24467</v>
      </c>
      <c r="H385" s="51">
        <v>69494.857000000004</v>
      </c>
      <c r="I385" s="80">
        <v>18.440000000000001</v>
      </c>
      <c r="J385" s="80">
        <v>228.63</v>
      </c>
      <c r="K385" s="51">
        <v>6</v>
      </c>
      <c r="L385" s="51">
        <v>19</v>
      </c>
      <c r="M385" s="117">
        <f t="shared" si="26"/>
        <v>505</v>
      </c>
      <c r="N385" s="51"/>
      <c r="O385" s="51">
        <v>329</v>
      </c>
      <c r="P385" s="51">
        <v>176</v>
      </c>
      <c r="Q385" s="79">
        <v>35313</v>
      </c>
      <c r="R385" s="79">
        <v>36456</v>
      </c>
      <c r="S385" s="57" t="s">
        <v>1217</v>
      </c>
      <c r="T385" s="58" t="s">
        <v>1218</v>
      </c>
    </row>
    <row r="386" spans="1:20" ht="24.75" customHeight="1">
      <c r="A386" s="50">
        <v>383</v>
      </c>
      <c r="B386" s="51" t="s">
        <v>1213</v>
      </c>
      <c r="C386" s="51" t="str">
        <f t="shared" si="24"/>
        <v>아파트</v>
      </c>
      <c r="D386" s="51" t="s">
        <v>206</v>
      </c>
      <c r="E386" s="51" t="s">
        <v>415</v>
      </c>
      <c r="F386" s="51" t="s">
        <v>1214</v>
      </c>
      <c r="G386" s="51">
        <v>14728</v>
      </c>
      <c r="H386" s="51">
        <v>37659.036</v>
      </c>
      <c r="I386" s="80">
        <v>32.96</v>
      </c>
      <c r="J386" s="80">
        <v>216.86</v>
      </c>
      <c r="K386" s="51">
        <v>2</v>
      </c>
      <c r="L386" s="51">
        <v>17</v>
      </c>
      <c r="M386" s="117">
        <f t="shared" si="26"/>
        <v>272</v>
      </c>
      <c r="N386" s="51"/>
      <c r="O386" s="51">
        <v>134</v>
      </c>
      <c r="P386" s="51">
        <v>138</v>
      </c>
      <c r="Q386" s="79">
        <v>35691</v>
      </c>
      <c r="R386" s="79">
        <v>36456</v>
      </c>
      <c r="S386" s="57" t="s">
        <v>1110</v>
      </c>
      <c r="T386" s="58" t="s">
        <v>1110</v>
      </c>
    </row>
    <row r="387" spans="1:20" ht="24.75" customHeight="1">
      <c r="A387" s="50">
        <v>384</v>
      </c>
      <c r="B387" s="51" t="s">
        <v>1219</v>
      </c>
      <c r="C387" s="51" t="str">
        <f t="shared" si="24"/>
        <v>아파트</v>
      </c>
      <c r="D387" s="51" t="s">
        <v>209</v>
      </c>
      <c r="E387" s="51" t="s">
        <v>330</v>
      </c>
      <c r="F387" s="51" t="s">
        <v>1220</v>
      </c>
      <c r="G387" s="51">
        <v>17119.099999999999</v>
      </c>
      <c r="H387" s="51">
        <v>47469.953999999998</v>
      </c>
      <c r="I387" s="51">
        <v>22.105</v>
      </c>
      <c r="J387" s="51">
        <v>233.52199999999999</v>
      </c>
      <c r="K387" s="51">
        <v>5</v>
      </c>
      <c r="L387" s="51">
        <v>17</v>
      </c>
      <c r="M387" s="117">
        <f t="shared" si="26"/>
        <v>390</v>
      </c>
      <c r="N387" s="51"/>
      <c r="O387" s="51">
        <v>390</v>
      </c>
      <c r="P387" s="51"/>
      <c r="Q387" s="53">
        <v>35460</v>
      </c>
      <c r="R387" s="53">
        <v>36461</v>
      </c>
      <c r="S387" s="54" t="s">
        <v>1221</v>
      </c>
      <c r="T387" s="55" t="s">
        <v>1222</v>
      </c>
    </row>
    <row r="388" spans="1:20" ht="24.75" customHeight="1">
      <c r="A388" s="50">
        <v>385</v>
      </c>
      <c r="B388" s="51" t="s">
        <v>1223</v>
      </c>
      <c r="C388" s="51" t="str">
        <f t="shared" si="24"/>
        <v>아파트</v>
      </c>
      <c r="D388" s="51" t="s">
        <v>209</v>
      </c>
      <c r="E388" s="51" t="s">
        <v>393</v>
      </c>
      <c r="F388" s="51" t="s">
        <v>1224</v>
      </c>
      <c r="G388" s="51">
        <v>14746</v>
      </c>
      <c r="H388" s="51">
        <v>39267.870000000003</v>
      </c>
      <c r="I388" s="51">
        <v>19.32</v>
      </c>
      <c r="J388" s="51">
        <v>225.58</v>
      </c>
      <c r="K388" s="51">
        <v>5</v>
      </c>
      <c r="L388" s="51">
        <v>19</v>
      </c>
      <c r="M388" s="117">
        <f t="shared" si="26"/>
        <v>438</v>
      </c>
      <c r="N388" s="51">
        <v>438</v>
      </c>
      <c r="O388" s="51"/>
      <c r="P388" s="51"/>
      <c r="Q388" s="53">
        <v>35558</v>
      </c>
      <c r="R388" s="53">
        <v>36461</v>
      </c>
      <c r="S388" s="54" t="s">
        <v>1225</v>
      </c>
      <c r="T388" s="55" t="s">
        <v>1225</v>
      </c>
    </row>
    <row r="389" spans="1:20" ht="24.75" customHeight="1">
      <c r="A389" s="50">
        <v>386</v>
      </c>
      <c r="B389" s="51" t="s">
        <v>1226</v>
      </c>
      <c r="C389" s="51" t="str">
        <f t="shared" ref="C389:C452" si="27">IF(L389&gt;=5,"아파트",IF(H389/K389&gt;660,"연립","다세대"))</f>
        <v>아파트</v>
      </c>
      <c r="D389" s="51" t="s">
        <v>206</v>
      </c>
      <c r="E389" s="51" t="s">
        <v>258</v>
      </c>
      <c r="F389" s="51" t="s">
        <v>1227</v>
      </c>
      <c r="G389" s="51">
        <v>32070</v>
      </c>
      <c r="H389" s="51">
        <v>83925.747900000002</v>
      </c>
      <c r="I389" s="80">
        <v>17.63</v>
      </c>
      <c r="J389" s="80">
        <v>219.77</v>
      </c>
      <c r="K389" s="51">
        <v>6</v>
      </c>
      <c r="L389" s="51">
        <v>15</v>
      </c>
      <c r="M389" s="117">
        <f t="shared" si="26"/>
        <v>960</v>
      </c>
      <c r="N389" s="51">
        <v>960</v>
      </c>
      <c r="O389" s="51"/>
      <c r="P389" s="51"/>
      <c r="Q389" s="79">
        <v>35794</v>
      </c>
      <c r="R389" s="79">
        <v>36462</v>
      </c>
      <c r="S389" s="57" t="s">
        <v>1200</v>
      </c>
      <c r="T389" s="58" t="s">
        <v>1209</v>
      </c>
    </row>
    <row r="390" spans="1:20" ht="24.75" customHeight="1">
      <c r="A390" s="50">
        <v>387</v>
      </c>
      <c r="B390" s="51" t="s">
        <v>1228</v>
      </c>
      <c r="C390" s="51" t="str">
        <f t="shared" si="27"/>
        <v>아파트</v>
      </c>
      <c r="D390" s="51" t="s">
        <v>209</v>
      </c>
      <c r="E390" s="51" t="s">
        <v>393</v>
      </c>
      <c r="F390" s="51" t="s">
        <v>1229</v>
      </c>
      <c r="G390" s="51">
        <v>18778</v>
      </c>
      <c r="H390" s="51">
        <v>52451.22</v>
      </c>
      <c r="I390" s="51">
        <v>21.28</v>
      </c>
      <c r="J390" s="51">
        <v>232.34</v>
      </c>
      <c r="K390" s="51">
        <v>4</v>
      </c>
      <c r="L390" s="51">
        <v>15</v>
      </c>
      <c r="M390" s="117">
        <f t="shared" si="26"/>
        <v>328</v>
      </c>
      <c r="N390" s="51"/>
      <c r="O390" s="51"/>
      <c r="P390" s="51">
        <v>328</v>
      </c>
      <c r="Q390" s="53">
        <v>35615</v>
      </c>
      <c r="R390" s="53">
        <v>36469</v>
      </c>
      <c r="S390" s="54" t="s">
        <v>1138</v>
      </c>
      <c r="T390" s="55" t="s">
        <v>1138</v>
      </c>
    </row>
    <row r="391" spans="1:20" ht="24.75" customHeight="1">
      <c r="A391" s="50">
        <v>388</v>
      </c>
      <c r="B391" s="51" t="s">
        <v>1230</v>
      </c>
      <c r="C391" s="51" t="str">
        <f t="shared" si="27"/>
        <v>아파트</v>
      </c>
      <c r="D391" s="51" t="s">
        <v>206</v>
      </c>
      <c r="E391" s="51" t="s">
        <v>227</v>
      </c>
      <c r="F391" s="51" t="s">
        <v>1231</v>
      </c>
      <c r="G391" s="51">
        <v>29931</v>
      </c>
      <c r="H391" s="51">
        <v>61793.961600000002</v>
      </c>
      <c r="I391" s="80">
        <v>17.809999999999999</v>
      </c>
      <c r="J391" s="80">
        <v>178.86</v>
      </c>
      <c r="K391" s="51">
        <v>8</v>
      </c>
      <c r="L391" s="51">
        <v>15</v>
      </c>
      <c r="M391" s="117">
        <f t="shared" si="26"/>
        <v>450</v>
      </c>
      <c r="N391" s="51"/>
      <c r="O391" s="51">
        <v>236</v>
      </c>
      <c r="P391" s="51">
        <v>214</v>
      </c>
      <c r="Q391" s="79">
        <v>35691</v>
      </c>
      <c r="R391" s="79">
        <v>36475</v>
      </c>
      <c r="S391" s="57" t="s">
        <v>1125</v>
      </c>
      <c r="T391" s="58" t="s">
        <v>1125</v>
      </c>
    </row>
    <row r="392" spans="1:20" ht="24.75" customHeight="1">
      <c r="A392" s="50">
        <v>389</v>
      </c>
      <c r="B392" s="51" t="s">
        <v>1232</v>
      </c>
      <c r="C392" s="51" t="str">
        <f t="shared" si="27"/>
        <v>아파트</v>
      </c>
      <c r="D392" s="51" t="s">
        <v>209</v>
      </c>
      <c r="E392" s="51" t="s">
        <v>923</v>
      </c>
      <c r="F392" s="51" t="s">
        <v>1233</v>
      </c>
      <c r="G392" s="51">
        <v>29296.58</v>
      </c>
      <c r="H392" s="51">
        <v>72567.81</v>
      </c>
      <c r="I392" s="51">
        <v>15.83</v>
      </c>
      <c r="J392" s="51">
        <v>212.79</v>
      </c>
      <c r="K392" s="51">
        <v>5</v>
      </c>
      <c r="L392" s="51">
        <v>22</v>
      </c>
      <c r="M392" s="117">
        <f t="shared" si="26"/>
        <v>473</v>
      </c>
      <c r="N392" s="51"/>
      <c r="O392" s="51">
        <v>155</v>
      </c>
      <c r="P392" s="51">
        <v>318</v>
      </c>
      <c r="Q392" s="53">
        <v>35430</v>
      </c>
      <c r="R392" s="53">
        <v>36496</v>
      </c>
      <c r="S392" s="54" t="s">
        <v>1174</v>
      </c>
      <c r="T392" s="55" t="s">
        <v>716</v>
      </c>
    </row>
    <row r="393" spans="1:20" ht="24.75" customHeight="1">
      <c r="A393" s="50">
        <v>390</v>
      </c>
      <c r="B393" s="51" t="s">
        <v>1234</v>
      </c>
      <c r="C393" s="51" t="str">
        <f t="shared" si="27"/>
        <v>아파트</v>
      </c>
      <c r="D393" s="51" t="s">
        <v>209</v>
      </c>
      <c r="E393" s="51" t="s">
        <v>663</v>
      </c>
      <c r="F393" s="51" t="s">
        <v>1235</v>
      </c>
      <c r="G393" s="51">
        <v>2580</v>
      </c>
      <c r="H393" s="51">
        <v>8279.6</v>
      </c>
      <c r="I393" s="51">
        <v>26.62</v>
      </c>
      <c r="J393" s="51">
        <v>249.29</v>
      </c>
      <c r="K393" s="51">
        <v>1</v>
      </c>
      <c r="L393" s="51">
        <v>12</v>
      </c>
      <c r="M393" s="117">
        <f t="shared" si="26"/>
        <v>147</v>
      </c>
      <c r="N393" s="51">
        <v>147</v>
      </c>
      <c r="O393" s="51"/>
      <c r="P393" s="51"/>
      <c r="Q393" s="53">
        <v>36119</v>
      </c>
      <c r="R393" s="53">
        <v>36504</v>
      </c>
      <c r="S393" s="81" t="s">
        <v>1184</v>
      </c>
      <c r="T393" s="55" t="s">
        <v>1236</v>
      </c>
    </row>
    <row r="394" spans="1:20" ht="24.75" customHeight="1">
      <c r="A394" s="50">
        <v>391</v>
      </c>
      <c r="B394" s="51" t="s">
        <v>1237</v>
      </c>
      <c r="C394" s="51" t="str">
        <f t="shared" si="27"/>
        <v>아파트</v>
      </c>
      <c r="D394" s="51" t="s">
        <v>209</v>
      </c>
      <c r="E394" s="51" t="s">
        <v>1072</v>
      </c>
      <c r="F394" s="51" t="s">
        <v>1238</v>
      </c>
      <c r="G394" s="51">
        <v>25733</v>
      </c>
      <c r="H394" s="51">
        <v>75231.649999999994</v>
      </c>
      <c r="I394" s="51">
        <v>21.84</v>
      </c>
      <c r="J394" s="51">
        <v>229.99</v>
      </c>
      <c r="K394" s="51">
        <v>6</v>
      </c>
      <c r="L394" s="51">
        <v>19</v>
      </c>
      <c r="M394" s="117">
        <f t="shared" si="26"/>
        <v>538</v>
      </c>
      <c r="N394" s="51"/>
      <c r="O394" s="51">
        <v>404</v>
      </c>
      <c r="P394" s="51">
        <v>134</v>
      </c>
      <c r="Q394" s="53">
        <v>35194</v>
      </c>
      <c r="R394" s="53">
        <v>36524</v>
      </c>
      <c r="S394" s="54" t="s">
        <v>1239</v>
      </c>
      <c r="T394" s="55" t="s">
        <v>1239</v>
      </c>
    </row>
    <row r="395" spans="1:20" ht="24.75" customHeight="1">
      <c r="A395" s="50">
        <v>392</v>
      </c>
      <c r="B395" s="51" t="s">
        <v>1240</v>
      </c>
      <c r="C395" s="51" t="str">
        <f t="shared" si="27"/>
        <v>아파트</v>
      </c>
      <c r="D395" s="51" t="s">
        <v>206</v>
      </c>
      <c r="E395" s="51" t="s">
        <v>310</v>
      </c>
      <c r="F395" s="51" t="s">
        <v>1241</v>
      </c>
      <c r="G395" s="51">
        <v>2687</v>
      </c>
      <c r="H395" s="51">
        <v>9682.3053</v>
      </c>
      <c r="I395" s="80">
        <v>30.69</v>
      </c>
      <c r="J395" s="80">
        <v>246.97</v>
      </c>
      <c r="K395" s="51">
        <v>1</v>
      </c>
      <c r="L395" s="51">
        <v>11</v>
      </c>
      <c r="M395" s="117">
        <f t="shared" si="26"/>
        <v>160</v>
      </c>
      <c r="N395" s="51">
        <v>160</v>
      </c>
      <c r="O395" s="51"/>
      <c r="P395" s="51"/>
      <c r="Q395" s="79">
        <v>36125</v>
      </c>
      <c r="R395" s="79">
        <v>36585</v>
      </c>
      <c r="S395" s="57" t="s">
        <v>1242</v>
      </c>
      <c r="T395" s="58" t="s">
        <v>1242</v>
      </c>
    </row>
    <row r="396" spans="1:20" ht="24.75" customHeight="1">
      <c r="A396" s="50">
        <v>393</v>
      </c>
      <c r="B396" s="51" t="s">
        <v>1243</v>
      </c>
      <c r="C396" s="51" t="str">
        <f t="shared" si="27"/>
        <v>아파트</v>
      </c>
      <c r="D396" s="51" t="s">
        <v>209</v>
      </c>
      <c r="E396" s="51" t="s">
        <v>1072</v>
      </c>
      <c r="F396" s="51" t="s">
        <v>1244</v>
      </c>
      <c r="G396" s="51">
        <v>25243</v>
      </c>
      <c r="H396" s="51">
        <v>71673.100000000006</v>
      </c>
      <c r="I396" s="51">
        <v>21.18</v>
      </c>
      <c r="J396" s="51">
        <v>229.92</v>
      </c>
      <c r="K396" s="51">
        <v>6</v>
      </c>
      <c r="L396" s="51">
        <v>19</v>
      </c>
      <c r="M396" s="117">
        <f t="shared" si="26"/>
        <v>508</v>
      </c>
      <c r="N396" s="51"/>
      <c r="O396" s="51">
        <v>336</v>
      </c>
      <c r="P396" s="51">
        <v>172</v>
      </c>
      <c r="Q396" s="53">
        <v>35402</v>
      </c>
      <c r="R396" s="53">
        <v>36603</v>
      </c>
      <c r="S396" s="54" t="s">
        <v>1245</v>
      </c>
      <c r="T396" s="55" t="s">
        <v>1245</v>
      </c>
    </row>
    <row r="397" spans="1:20" ht="24.75" customHeight="1">
      <c r="A397" s="50">
        <v>394</v>
      </c>
      <c r="B397" s="51" t="s">
        <v>1246</v>
      </c>
      <c r="C397" s="51" t="str">
        <f t="shared" si="27"/>
        <v>아파트</v>
      </c>
      <c r="D397" s="51" t="s">
        <v>209</v>
      </c>
      <c r="E397" s="51" t="s">
        <v>1072</v>
      </c>
      <c r="F397" s="51" t="s">
        <v>1247</v>
      </c>
      <c r="G397" s="51">
        <v>17464.599999999999</v>
      </c>
      <c r="H397" s="51">
        <v>37907.381999999998</v>
      </c>
      <c r="I397" s="51">
        <v>17.3</v>
      </c>
      <c r="J397" s="51">
        <v>181.95</v>
      </c>
      <c r="K397" s="51">
        <v>6</v>
      </c>
      <c r="L397" s="51">
        <v>18</v>
      </c>
      <c r="M397" s="117">
        <f t="shared" si="26"/>
        <v>414</v>
      </c>
      <c r="N397" s="51">
        <v>414</v>
      </c>
      <c r="O397" s="51"/>
      <c r="P397" s="51"/>
      <c r="Q397" s="53">
        <v>35426</v>
      </c>
      <c r="R397" s="53">
        <v>36605</v>
      </c>
      <c r="S397" s="54" t="s">
        <v>295</v>
      </c>
      <c r="T397" s="55" t="s">
        <v>1248</v>
      </c>
    </row>
    <row r="398" spans="1:20" ht="24.75" customHeight="1">
      <c r="A398" s="50">
        <v>395</v>
      </c>
      <c r="B398" s="51" t="s">
        <v>1249</v>
      </c>
      <c r="C398" s="51" t="str">
        <f t="shared" si="27"/>
        <v>아파트</v>
      </c>
      <c r="D398" s="51" t="s">
        <v>209</v>
      </c>
      <c r="E398" s="51" t="s">
        <v>1072</v>
      </c>
      <c r="F398" s="51" t="s">
        <v>1250</v>
      </c>
      <c r="G398" s="51">
        <v>18042.8</v>
      </c>
      <c r="H398" s="51">
        <v>39109.868999999999</v>
      </c>
      <c r="I398" s="51">
        <v>18.38</v>
      </c>
      <c r="J398" s="51">
        <v>185.21</v>
      </c>
      <c r="K398" s="51">
        <v>5</v>
      </c>
      <c r="L398" s="51">
        <v>15</v>
      </c>
      <c r="M398" s="117">
        <f t="shared" si="26"/>
        <v>390</v>
      </c>
      <c r="N398" s="51">
        <v>240</v>
      </c>
      <c r="O398" s="51">
        <v>150</v>
      </c>
      <c r="P398" s="51"/>
      <c r="Q398" s="53">
        <v>35426</v>
      </c>
      <c r="R398" s="53">
        <v>36605</v>
      </c>
      <c r="S398" s="54" t="s">
        <v>295</v>
      </c>
      <c r="T398" s="55" t="s">
        <v>1248</v>
      </c>
    </row>
    <row r="399" spans="1:20" ht="24.75" customHeight="1">
      <c r="A399" s="50">
        <v>396</v>
      </c>
      <c r="B399" s="51" t="s">
        <v>1251</v>
      </c>
      <c r="C399" s="51" t="str">
        <f t="shared" si="27"/>
        <v>아파트</v>
      </c>
      <c r="D399" s="51" t="s">
        <v>209</v>
      </c>
      <c r="E399" s="51" t="s">
        <v>393</v>
      </c>
      <c r="F399" s="51" t="s">
        <v>1252</v>
      </c>
      <c r="G399" s="51">
        <v>32022</v>
      </c>
      <c r="H399" s="51">
        <v>67190</v>
      </c>
      <c r="I399" s="51">
        <v>17.309999999999999</v>
      </c>
      <c r="J399" s="51">
        <v>182.61</v>
      </c>
      <c r="K399" s="51">
        <v>11</v>
      </c>
      <c r="L399" s="51">
        <v>18</v>
      </c>
      <c r="M399" s="117">
        <f t="shared" si="26"/>
        <v>766</v>
      </c>
      <c r="N399" s="51">
        <v>766</v>
      </c>
      <c r="O399" s="51"/>
      <c r="P399" s="51"/>
      <c r="Q399" s="53">
        <v>35579</v>
      </c>
      <c r="R399" s="53">
        <v>36608</v>
      </c>
      <c r="S399" s="54" t="s">
        <v>295</v>
      </c>
      <c r="T399" s="55" t="s">
        <v>811</v>
      </c>
    </row>
    <row r="400" spans="1:20" ht="24.75" customHeight="1">
      <c r="A400" s="50">
        <v>397</v>
      </c>
      <c r="B400" s="51" t="s">
        <v>1253</v>
      </c>
      <c r="C400" s="51" t="str">
        <f t="shared" si="27"/>
        <v>아파트</v>
      </c>
      <c r="D400" s="51" t="s">
        <v>209</v>
      </c>
      <c r="E400" s="51" t="s">
        <v>1072</v>
      </c>
      <c r="F400" s="51" t="s">
        <v>1254</v>
      </c>
      <c r="G400" s="51">
        <v>25143.4</v>
      </c>
      <c r="H400" s="51">
        <v>62172.527000000002</v>
      </c>
      <c r="I400" s="51">
        <v>18.66</v>
      </c>
      <c r="J400" s="51">
        <v>200.55</v>
      </c>
      <c r="K400" s="51">
        <v>10</v>
      </c>
      <c r="L400" s="51">
        <v>15</v>
      </c>
      <c r="M400" s="117">
        <f t="shared" si="26"/>
        <v>854</v>
      </c>
      <c r="N400" s="51">
        <v>854</v>
      </c>
      <c r="O400" s="51"/>
      <c r="P400" s="51"/>
      <c r="Q400" s="53">
        <v>35426</v>
      </c>
      <c r="R400" s="53">
        <v>36612</v>
      </c>
      <c r="S400" s="54" t="s">
        <v>295</v>
      </c>
      <c r="T400" s="55" t="s">
        <v>1255</v>
      </c>
    </row>
    <row r="401" spans="1:20" ht="24.75" customHeight="1">
      <c r="A401" s="50">
        <v>398</v>
      </c>
      <c r="B401" s="51" t="s">
        <v>1256</v>
      </c>
      <c r="C401" s="51" t="str">
        <f t="shared" si="27"/>
        <v>아파트</v>
      </c>
      <c r="D401" s="51" t="s">
        <v>209</v>
      </c>
      <c r="E401" s="51" t="s">
        <v>335</v>
      </c>
      <c r="F401" s="51" t="s">
        <v>1257</v>
      </c>
      <c r="G401" s="51">
        <v>2958</v>
      </c>
      <c r="H401" s="51">
        <v>3827.01</v>
      </c>
      <c r="I401" s="51">
        <v>23.66</v>
      </c>
      <c r="J401" s="51">
        <v>122.49</v>
      </c>
      <c r="K401" s="51">
        <v>1</v>
      </c>
      <c r="L401" s="51">
        <v>9</v>
      </c>
      <c r="M401" s="117">
        <f t="shared" si="26"/>
        <v>36</v>
      </c>
      <c r="N401" s="51"/>
      <c r="O401" s="51">
        <v>36</v>
      </c>
      <c r="P401" s="51"/>
      <c r="Q401" s="53">
        <v>35654</v>
      </c>
      <c r="R401" s="53">
        <v>36644</v>
      </c>
      <c r="S401" s="54" t="s">
        <v>1035</v>
      </c>
      <c r="T401" s="55"/>
    </row>
    <row r="402" spans="1:20" ht="24.75" customHeight="1">
      <c r="A402" s="50">
        <v>399</v>
      </c>
      <c r="B402" s="51" t="s">
        <v>1258</v>
      </c>
      <c r="C402" s="51" t="str">
        <f t="shared" si="27"/>
        <v>아파트</v>
      </c>
      <c r="D402" s="51" t="s">
        <v>209</v>
      </c>
      <c r="E402" s="51" t="s">
        <v>303</v>
      </c>
      <c r="F402" s="51" t="s">
        <v>1259</v>
      </c>
      <c r="G402" s="51">
        <v>1503</v>
      </c>
      <c r="H402" s="51">
        <v>3404.32</v>
      </c>
      <c r="I402" s="51">
        <v>39.856999999999999</v>
      </c>
      <c r="J402" s="51">
        <v>185.79</v>
      </c>
      <c r="K402" s="51">
        <v>1</v>
      </c>
      <c r="L402" s="51">
        <v>9</v>
      </c>
      <c r="M402" s="117">
        <f t="shared" si="26"/>
        <v>48</v>
      </c>
      <c r="N402" s="51">
        <v>48</v>
      </c>
      <c r="O402" s="51"/>
      <c r="P402" s="51"/>
      <c r="Q402" s="53">
        <v>36279</v>
      </c>
      <c r="R402" s="53">
        <v>36668</v>
      </c>
      <c r="S402" s="54" t="s">
        <v>1260</v>
      </c>
      <c r="T402" s="55" t="s">
        <v>1260</v>
      </c>
    </row>
    <row r="403" spans="1:20" ht="24.75" customHeight="1">
      <c r="A403" s="50">
        <v>400</v>
      </c>
      <c r="B403" s="51" t="s">
        <v>1261</v>
      </c>
      <c r="C403" s="51" t="str">
        <f t="shared" si="27"/>
        <v>아파트</v>
      </c>
      <c r="D403" s="51" t="s">
        <v>209</v>
      </c>
      <c r="E403" s="51" t="s">
        <v>210</v>
      </c>
      <c r="F403" s="51" t="s">
        <v>1262</v>
      </c>
      <c r="G403" s="51">
        <v>28135</v>
      </c>
      <c r="H403" s="51">
        <v>40371.565000000002</v>
      </c>
      <c r="I403" s="51">
        <v>24.04</v>
      </c>
      <c r="J403" s="51">
        <v>124.3</v>
      </c>
      <c r="K403" s="51">
        <v>7</v>
      </c>
      <c r="L403" s="51">
        <v>7</v>
      </c>
      <c r="M403" s="117">
        <v>432</v>
      </c>
      <c r="N403" s="51">
        <v>446</v>
      </c>
      <c r="O403" s="51"/>
      <c r="P403" s="51"/>
      <c r="Q403" s="53">
        <v>36230</v>
      </c>
      <c r="R403" s="53">
        <v>36675</v>
      </c>
      <c r="S403" s="54" t="s">
        <v>1035</v>
      </c>
      <c r="T403" s="55" t="s">
        <v>1035</v>
      </c>
    </row>
    <row r="404" spans="1:20" ht="24.75" customHeight="1">
      <c r="A404" s="50">
        <v>401</v>
      </c>
      <c r="B404" s="51" t="s">
        <v>1263</v>
      </c>
      <c r="C404" s="51" t="str">
        <f t="shared" si="27"/>
        <v>아파트</v>
      </c>
      <c r="D404" s="51" t="s">
        <v>206</v>
      </c>
      <c r="E404" s="51" t="s">
        <v>676</v>
      </c>
      <c r="F404" s="51" t="s">
        <v>1264</v>
      </c>
      <c r="G404" s="51">
        <v>1777</v>
      </c>
      <c r="H404" s="51">
        <v>5733.28</v>
      </c>
      <c r="I404" s="51">
        <v>33.47</v>
      </c>
      <c r="J404" s="51">
        <v>242.4</v>
      </c>
      <c r="K404" s="51">
        <v>1</v>
      </c>
      <c r="L404" s="51">
        <v>9</v>
      </c>
      <c r="M404" s="117">
        <f>SUM(N404:P404)</f>
        <v>82</v>
      </c>
      <c r="N404" s="51">
        <v>73</v>
      </c>
      <c r="O404" s="51">
        <v>9</v>
      </c>
      <c r="P404" s="51"/>
      <c r="Q404" s="79">
        <v>36349</v>
      </c>
      <c r="R404" s="79">
        <v>36743</v>
      </c>
      <c r="S404" s="57" t="s">
        <v>1752</v>
      </c>
      <c r="T404" s="58" t="s">
        <v>1753</v>
      </c>
    </row>
    <row r="405" spans="1:20" ht="24.75" customHeight="1">
      <c r="A405" s="50">
        <v>402</v>
      </c>
      <c r="B405" s="51" t="s">
        <v>1265</v>
      </c>
      <c r="C405" s="51" t="str">
        <f t="shared" si="27"/>
        <v>아파트</v>
      </c>
      <c r="D405" s="51" t="s">
        <v>206</v>
      </c>
      <c r="E405" s="51" t="s">
        <v>258</v>
      </c>
      <c r="F405" s="51" t="s">
        <v>1266</v>
      </c>
      <c r="G405" s="51">
        <v>14095.9</v>
      </c>
      <c r="H405" s="51">
        <v>32928</v>
      </c>
      <c r="I405" s="51">
        <v>20.23</v>
      </c>
      <c r="J405" s="51">
        <v>204.95</v>
      </c>
      <c r="K405" s="51">
        <v>3</v>
      </c>
      <c r="L405" s="51">
        <v>15</v>
      </c>
      <c r="M405" s="117">
        <f>SUM(N405:P405)</f>
        <v>360</v>
      </c>
      <c r="N405" s="51">
        <v>360</v>
      </c>
      <c r="O405" s="51"/>
      <c r="P405" s="51"/>
      <c r="Q405" s="79">
        <v>36288</v>
      </c>
      <c r="R405" s="79">
        <v>36805</v>
      </c>
      <c r="S405" s="57" t="s">
        <v>1110</v>
      </c>
      <c r="T405" s="58" t="s">
        <v>1110</v>
      </c>
    </row>
    <row r="406" spans="1:20" ht="24.75" customHeight="1">
      <c r="A406" s="50">
        <v>403</v>
      </c>
      <c r="B406" s="51" t="s">
        <v>1267</v>
      </c>
      <c r="C406" s="51" t="str">
        <f t="shared" si="27"/>
        <v>아파트</v>
      </c>
      <c r="D406" s="51" t="s">
        <v>209</v>
      </c>
      <c r="E406" s="51" t="s">
        <v>210</v>
      </c>
      <c r="F406" s="51" t="s">
        <v>1268</v>
      </c>
      <c r="G406" s="51">
        <v>3249</v>
      </c>
      <c r="H406" s="51">
        <v>10947.3133</v>
      </c>
      <c r="I406" s="51">
        <v>26.58</v>
      </c>
      <c r="J406" s="51">
        <v>237.91</v>
      </c>
      <c r="K406" s="51">
        <v>1</v>
      </c>
      <c r="L406" s="51">
        <v>9</v>
      </c>
      <c r="M406" s="117">
        <f>SUM(N406:P406)</f>
        <v>150</v>
      </c>
      <c r="N406" s="51">
        <v>150</v>
      </c>
      <c r="O406" s="51"/>
      <c r="P406" s="51"/>
      <c r="Q406" s="53">
        <v>36151</v>
      </c>
      <c r="R406" s="53">
        <v>36869</v>
      </c>
      <c r="S406" s="54" t="s">
        <v>1750</v>
      </c>
      <c r="T406" s="78" t="s">
        <v>1750</v>
      </c>
    </row>
    <row r="407" spans="1:20" ht="24.75" customHeight="1">
      <c r="A407" s="50">
        <v>404</v>
      </c>
      <c r="B407" s="51" t="s">
        <v>1269</v>
      </c>
      <c r="C407" s="51" t="str">
        <f t="shared" si="27"/>
        <v>아파트</v>
      </c>
      <c r="D407" s="51" t="s">
        <v>209</v>
      </c>
      <c r="E407" s="51" t="s">
        <v>923</v>
      </c>
      <c r="F407" s="51" t="s">
        <v>1270</v>
      </c>
      <c r="G407" s="51">
        <v>1772.25</v>
      </c>
      <c r="H407" s="51">
        <v>8898.3989999999994</v>
      </c>
      <c r="I407" s="51">
        <v>41.54</v>
      </c>
      <c r="J407" s="51">
        <v>387.55</v>
      </c>
      <c r="K407" s="51">
        <v>1</v>
      </c>
      <c r="L407" s="51">
        <v>14</v>
      </c>
      <c r="M407" s="117">
        <f>SUM(N407:P407)</f>
        <v>74</v>
      </c>
      <c r="N407" s="51"/>
      <c r="O407" s="51">
        <v>74</v>
      </c>
      <c r="P407" s="51"/>
      <c r="Q407" s="53">
        <v>36573</v>
      </c>
      <c r="R407" s="53">
        <v>36904</v>
      </c>
      <c r="S407" s="54" t="s">
        <v>1271</v>
      </c>
      <c r="T407" s="55"/>
    </row>
    <row r="408" spans="1:20" ht="24.75" customHeight="1">
      <c r="A408" s="50">
        <v>405</v>
      </c>
      <c r="B408" s="51" t="s">
        <v>1272</v>
      </c>
      <c r="C408" s="51" t="str">
        <f t="shared" si="27"/>
        <v>아파트</v>
      </c>
      <c r="D408" s="51" t="s">
        <v>206</v>
      </c>
      <c r="E408" s="51" t="s">
        <v>258</v>
      </c>
      <c r="F408" s="51" t="s">
        <v>1273</v>
      </c>
      <c r="G408" s="51">
        <v>13171</v>
      </c>
      <c r="H408" s="51">
        <v>30457</v>
      </c>
      <c r="I408" s="51">
        <v>22.85</v>
      </c>
      <c r="J408" s="51">
        <v>210.89</v>
      </c>
      <c r="K408" s="51">
        <v>2</v>
      </c>
      <c r="L408" s="51">
        <v>15</v>
      </c>
      <c r="M408" s="117">
        <v>305</v>
      </c>
      <c r="N408" s="51">
        <v>136</v>
      </c>
      <c r="O408" s="51">
        <v>169</v>
      </c>
      <c r="P408" s="51"/>
      <c r="Q408" s="79">
        <v>36341</v>
      </c>
      <c r="R408" s="79">
        <v>36944</v>
      </c>
      <c r="S408" s="57" t="s">
        <v>1754</v>
      </c>
      <c r="T408" s="58" t="s">
        <v>1754</v>
      </c>
    </row>
    <row r="409" spans="1:20" ht="24.75" customHeight="1">
      <c r="A409" s="50">
        <v>406</v>
      </c>
      <c r="B409" s="51" t="s">
        <v>1274</v>
      </c>
      <c r="C409" s="51" t="str">
        <f t="shared" si="27"/>
        <v>아파트</v>
      </c>
      <c r="D409" s="51" t="s">
        <v>209</v>
      </c>
      <c r="E409" s="51" t="s">
        <v>393</v>
      </c>
      <c r="F409" s="51" t="s">
        <v>1275</v>
      </c>
      <c r="G409" s="51">
        <v>18665.5</v>
      </c>
      <c r="H409" s="51">
        <v>49704.19</v>
      </c>
      <c r="I409" s="51">
        <v>21.96</v>
      </c>
      <c r="J409" s="51">
        <v>226.55</v>
      </c>
      <c r="K409" s="51">
        <v>6</v>
      </c>
      <c r="L409" s="51">
        <v>15</v>
      </c>
      <c r="M409" s="117">
        <f t="shared" ref="M409:M440" si="28">SUM(N409:P409)</f>
        <v>593</v>
      </c>
      <c r="N409" s="51">
        <v>593</v>
      </c>
      <c r="O409" s="51"/>
      <c r="P409" s="51"/>
      <c r="Q409" s="53">
        <v>35614</v>
      </c>
      <c r="R409" s="53">
        <v>37011</v>
      </c>
      <c r="S409" s="54" t="s">
        <v>1276</v>
      </c>
      <c r="T409" s="55" t="s">
        <v>1277</v>
      </c>
    </row>
    <row r="410" spans="1:20" ht="24.75" customHeight="1">
      <c r="A410" s="50">
        <v>407</v>
      </c>
      <c r="B410" s="51" t="s">
        <v>6</v>
      </c>
      <c r="C410" s="51" t="str">
        <f t="shared" si="27"/>
        <v>아파트</v>
      </c>
      <c r="D410" s="51" t="s">
        <v>209</v>
      </c>
      <c r="E410" s="51" t="s">
        <v>364</v>
      </c>
      <c r="F410" s="51" t="s">
        <v>7</v>
      </c>
      <c r="G410" s="51">
        <v>2318.6999999999998</v>
      </c>
      <c r="H410" s="51">
        <v>5611.48</v>
      </c>
      <c r="I410" s="51">
        <v>44.4</v>
      </c>
      <c r="J410" s="51">
        <v>240.59</v>
      </c>
      <c r="K410" s="51">
        <v>1</v>
      </c>
      <c r="L410" s="51">
        <v>7</v>
      </c>
      <c r="M410" s="117">
        <f t="shared" si="28"/>
        <v>48</v>
      </c>
      <c r="N410" s="51"/>
      <c r="O410" s="51">
        <v>48</v>
      </c>
      <c r="P410" s="51"/>
      <c r="Q410" s="53">
        <v>36749</v>
      </c>
      <c r="R410" s="53">
        <v>37056</v>
      </c>
      <c r="S410" s="54" t="s">
        <v>1271</v>
      </c>
      <c r="T410" s="55" t="s">
        <v>8</v>
      </c>
    </row>
    <row r="411" spans="1:20" ht="24.75" customHeight="1">
      <c r="A411" s="50">
        <v>408</v>
      </c>
      <c r="B411" s="51" t="s">
        <v>9</v>
      </c>
      <c r="C411" s="51" t="str">
        <f t="shared" si="27"/>
        <v>아파트</v>
      </c>
      <c r="D411" s="51" t="s">
        <v>209</v>
      </c>
      <c r="E411" s="51" t="s">
        <v>923</v>
      </c>
      <c r="F411" s="51" t="s">
        <v>10</v>
      </c>
      <c r="G411" s="51">
        <v>2940</v>
      </c>
      <c r="H411" s="51">
        <v>6197.05</v>
      </c>
      <c r="I411" s="51">
        <v>14.97</v>
      </c>
      <c r="J411" s="51">
        <v>192.67</v>
      </c>
      <c r="K411" s="51">
        <v>1</v>
      </c>
      <c r="L411" s="51">
        <v>15</v>
      </c>
      <c r="M411" s="117">
        <f t="shared" si="28"/>
        <v>60</v>
      </c>
      <c r="N411" s="51"/>
      <c r="O411" s="51">
        <v>60</v>
      </c>
      <c r="P411" s="51"/>
      <c r="Q411" s="53">
        <v>36409</v>
      </c>
      <c r="R411" s="53">
        <v>37146</v>
      </c>
      <c r="S411" s="54" t="s">
        <v>1035</v>
      </c>
      <c r="T411" s="78" t="s">
        <v>1035</v>
      </c>
    </row>
    <row r="412" spans="1:20" ht="24.75" customHeight="1">
      <c r="A412" s="50">
        <v>409</v>
      </c>
      <c r="B412" s="51" t="s">
        <v>11</v>
      </c>
      <c r="C412" s="51" t="str">
        <f t="shared" si="27"/>
        <v>아파트</v>
      </c>
      <c r="D412" s="51" t="s">
        <v>209</v>
      </c>
      <c r="E412" s="51" t="s">
        <v>923</v>
      </c>
      <c r="F412" s="51" t="s">
        <v>12</v>
      </c>
      <c r="G412" s="51">
        <v>4451</v>
      </c>
      <c r="H412" s="51">
        <v>11700.06</v>
      </c>
      <c r="I412" s="51">
        <v>19.12</v>
      </c>
      <c r="J412" s="51">
        <v>226.26</v>
      </c>
      <c r="K412" s="51">
        <v>2</v>
      </c>
      <c r="L412" s="51">
        <v>15</v>
      </c>
      <c r="M412" s="117">
        <f t="shared" si="28"/>
        <v>105</v>
      </c>
      <c r="N412" s="51"/>
      <c r="O412" s="51">
        <v>105</v>
      </c>
      <c r="P412" s="51"/>
      <c r="Q412" s="53">
        <v>36409</v>
      </c>
      <c r="R412" s="53">
        <v>37146</v>
      </c>
      <c r="S412" s="54" t="s">
        <v>1035</v>
      </c>
      <c r="T412" s="78" t="s">
        <v>1035</v>
      </c>
    </row>
    <row r="413" spans="1:20" ht="24.75" customHeight="1">
      <c r="A413" s="50">
        <v>410</v>
      </c>
      <c r="B413" s="51" t="s">
        <v>13</v>
      </c>
      <c r="C413" s="51" t="str">
        <f t="shared" si="27"/>
        <v>아파트</v>
      </c>
      <c r="D413" s="51" t="s">
        <v>209</v>
      </c>
      <c r="E413" s="51" t="s">
        <v>330</v>
      </c>
      <c r="F413" s="51" t="s">
        <v>14</v>
      </c>
      <c r="G413" s="51">
        <v>15099.4</v>
      </c>
      <c r="H413" s="51">
        <v>40780.44</v>
      </c>
      <c r="I413" s="51">
        <v>22.87</v>
      </c>
      <c r="J413" s="51">
        <v>214.41</v>
      </c>
      <c r="K413" s="51">
        <v>5</v>
      </c>
      <c r="L413" s="51">
        <v>18</v>
      </c>
      <c r="M413" s="117">
        <f t="shared" si="28"/>
        <v>428</v>
      </c>
      <c r="N413" s="51">
        <v>428</v>
      </c>
      <c r="O413" s="51"/>
      <c r="P413" s="51"/>
      <c r="Q413" s="53">
        <v>35524</v>
      </c>
      <c r="R413" s="53">
        <v>37210</v>
      </c>
      <c r="S413" s="54" t="s">
        <v>1035</v>
      </c>
      <c r="T413" s="55" t="s">
        <v>1035</v>
      </c>
    </row>
    <row r="414" spans="1:20" ht="24.75" customHeight="1">
      <c r="A414" s="50">
        <v>411</v>
      </c>
      <c r="B414" s="51" t="s">
        <v>15</v>
      </c>
      <c r="C414" s="51" t="str">
        <f t="shared" si="27"/>
        <v>아파트</v>
      </c>
      <c r="D414" s="51" t="s">
        <v>209</v>
      </c>
      <c r="E414" s="51" t="s">
        <v>923</v>
      </c>
      <c r="F414" s="51" t="s">
        <v>16</v>
      </c>
      <c r="G414" s="51">
        <v>7335</v>
      </c>
      <c r="H414" s="51">
        <v>31680.87</v>
      </c>
      <c r="I414" s="51">
        <v>26.77</v>
      </c>
      <c r="J414" s="51">
        <v>349.46</v>
      </c>
      <c r="K414" s="51">
        <v>1</v>
      </c>
      <c r="L414" s="51">
        <v>18</v>
      </c>
      <c r="M414" s="117">
        <f t="shared" si="28"/>
        <v>279</v>
      </c>
      <c r="N414" s="51">
        <v>117</v>
      </c>
      <c r="O414" s="51">
        <v>162</v>
      </c>
      <c r="P414" s="51"/>
      <c r="Q414" s="53">
        <v>34611</v>
      </c>
      <c r="R414" s="53">
        <v>37221</v>
      </c>
      <c r="S414" s="54" t="s">
        <v>17</v>
      </c>
      <c r="T414" s="78" t="s">
        <v>18</v>
      </c>
    </row>
    <row r="415" spans="1:20" ht="24.75" customHeight="1">
      <c r="A415" s="50">
        <v>412</v>
      </c>
      <c r="B415" s="51" t="s">
        <v>19</v>
      </c>
      <c r="C415" s="51" t="str">
        <f t="shared" si="27"/>
        <v>아파트</v>
      </c>
      <c r="D415" s="51" t="s">
        <v>209</v>
      </c>
      <c r="E415" s="51" t="s">
        <v>364</v>
      </c>
      <c r="F415" s="51" t="s">
        <v>20</v>
      </c>
      <c r="G415" s="51">
        <v>808</v>
      </c>
      <c r="H415" s="51">
        <v>1783.32</v>
      </c>
      <c r="I415" s="51">
        <v>47.67</v>
      </c>
      <c r="J415" s="51">
        <v>210.92</v>
      </c>
      <c r="K415" s="51">
        <v>1</v>
      </c>
      <c r="L415" s="51">
        <v>6</v>
      </c>
      <c r="M415" s="117">
        <f t="shared" si="28"/>
        <v>38</v>
      </c>
      <c r="N415" s="51">
        <v>37</v>
      </c>
      <c r="O415" s="51">
        <v>1</v>
      </c>
      <c r="P415" s="51"/>
      <c r="Q415" s="53">
        <v>36613</v>
      </c>
      <c r="R415" s="53">
        <v>37224</v>
      </c>
      <c r="S415" s="54" t="s">
        <v>21</v>
      </c>
      <c r="T415" s="55" t="s">
        <v>22</v>
      </c>
    </row>
    <row r="416" spans="1:20" ht="24.75" customHeight="1">
      <c r="A416" s="50">
        <v>413</v>
      </c>
      <c r="B416" s="51" t="s">
        <v>23</v>
      </c>
      <c r="C416" s="51" t="str">
        <f t="shared" si="27"/>
        <v>아파트</v>
      </c>
      <c r="D416" s="51" t="s">
        <v>209</v>
      </c>
      <c r="E416" s="51" t="s">
        <v>923</v>
      </c>
      <c r="F416" s="51" t="s">
        <v>24</v>
      </c>
      <c r="G416" s="51">
        <v>32706.6</v>
      </c>
      <c r="H416" s="51">
        <v>69350.184999999998</v>
      </c>
      <c r="I416" s="51">
        <v>16.600000000000001</v>
      </c>
      <c r="J416" s="51">
        <v>193.07</v>
      </c>
      <c r="K416" s="51">
        <v>10</v>
      </c>
      <c r="L416" s="51">
        <v>20</v>
      </c>
      <c r="M416" s="117">
        <f t="shared" si="28"/>
        <v>730</v>
      </c>
      <c r="N416" s="51">
        <v>538</v>
      </c>
      <c r="O416" s="51">
        <v>192</v>
      </c>
      <c r="P416" s="51"/>
      <c r="Q416" s="53">
        <v>36097</v>
      </c>
      <c r="R416" s="53">
        <v>37281</v>
      </c>
      <c r="S416" s="54" t="s">
        <v>295</v>
      </c>
      <c r="T416" s="55" t="s">
        <v>876</v>
      </c>
    </row>
    <row r="417" spans="1:20" ht="24.75" customHeight="1">
      <c r="A417" s="50">
        <v>414</v>
      </c>
      <c r="B417" s="51" t="s">
        <v>25</v>
      </c>
      <c r="C417" s="51" t="str">
        <f t="shared" si="27"/>
        <v>아파트</v>
      </c>
      <c r="D417" s="51" t="s">
        <v>209</v>
      </c>
      <c r="E417" s="51" t="s">
        <v>1701</v>
      </c>
      <c r="F417" s="51" t="s">
        <v>26</v>
      </c>
      <c r="G417" s="51">
        <v>3701</v>
      </c>
      <c r="H417" s="51">
        <v>8926</v>
      </c>
      <c r="I417" s="51"/>
      <c r="J417" s="51"/>
      <c r="K417" s="51">
        <v>1</v>
      </c>
      <c r="L417" s="51">
        <v>10</v>
      </c>
      <c r="M417" s="117">
        <f t="shared" si="28"/>
        <v>96</v>
      </c>
      <c r="N417" s="51">
        <v>96</v>
      </c>
      <c r="O417" s="51"/>
      <c r="P417" s="51"/>
      <c r="Q417" s="53">
        <v>34614</v>
      </c>
      <c r="R417" s="53">
        <v>37331</v>
      </c>
      <c r="S417" s="54" t="s">
        <v>27</v>
      </c>
      <c r="T417" s="78" t="s">
        <v>27</v>
      </c>
    </row>
    <row r="418" spans="1:20" ht="24.75" customHeight="1">
      <c r="A418" s="50">
        <v>415</v>
      </c>
      <c r="B418" s="51" t="s">
        <v>28</v>
      </c>
      <c r="C418" s="51" t="str">
        <f t="shared" si="27"/>
        <v>아파트</v>
      </c>
      <c r="D418" s="51" t="s">
        <v>209</v>
      </c>
      <c r="E418" s="51" t="s">
        <v>1072</v>
      </c>
      <c r="F418" s="51" t="s">
        <v>29</v>
      </c>
      <c r="G418" s="51">
        <v>35451</v>
      </c>
      <c r="H418" s="51">
        <v>90338.636499999993</v>
      </c>
      <c r="I418" s="51">
        <v>19.45</v>
      </c>
      <c r="J418" s="51">
        <v>226.52</v>
      </c>
      <c r="K418" s="51">
        <v>6</v>
      </c>
      <c r="L418" s="51">
        <v>18</v>
      </c>
      <c r="M418" s="117">
        <f t="shared" si="28"/>
        <v>709</v>
      </c>
      <c r="N418" s="51"/>
      <c r="O418" s="51">
        <v>709</v>
      </c>
      <c r="P418" s="51"/>
      <c r="Q418" s="53">
        <v>35776</v>
      </c>
      <c r="R418" s="53">
        <v>37336</v>
      </c>
      <c r="S418" s="54" t="s" ph="1">
        <v>30</v>
      </c>
      <c r="T418" s="78" t="s" ph="1">
        <v>31</v>
      </c>
    </row>
    <row r="419" spans="1:20" ht="24.75" customHeight="1">
      <c r="A419" s="50">
        <v>416</v>
      </c>
      <c r="B419" s="51" t="s">
        <v>32</v>
      </c>
      <c r="C419" s="51" t="str">
        <f t="shared" si="27"/>
        <v>아파트</v>
      </c>
      <c r="D419" s="51" t="s">
        <v>209</v>
      </c>
      <c r="E419" s="51" t="s">
        <v>364</v>
      </c>
      <c r="F419" s="51" t="s">
        <v>33</v>
      </c>
      <c r="G419" s="51">
        <v>1944.8</v>
      </c>
      <c r="H419" s="51">
        <v>4361.76</v>
      </c>
      <c r="I419" s="51">
        <v>44.38</v>
      </c>
      <c r="J419" s="51">
        <v>221.74</v>
      </c>
      <c r="K419" s="51">
        <v>1</v>
      </c>
      <c r="L419" s="51">
        <v>7</v>
      </c>
      <c r="M419" s="117">
        <f t="shared" si="28"/>
        <v>36</v>
      </c>
      <c r="N419" s="51"/>
      <c r="O419" s="51">
        <v>36</v>
      </c>
      <c r="P419" s="51"/>
      <c r="Q419" s="53">
        <v>37042</v>
      </c>
      <c r="R419" s="53">
        <v>37336</v>
      </c>
      <c r="S419" s="54" t="s" ph="1">
        <v>1271</v>
      </c>
      <c r="T419" s="78" t="s" ph="1">
        <v>8</v>
      </c>
    </row>
    <row r="420" spans="1:20" ht="24.75" customHeight="1">
      <c r="A420" s="50">
        <v>417</v>
      </c>
      <c r="B420" s="51" t="s">
        <v>34</v>
      </c>
      <c r="C420" s="51" t="str">
        <f t="shared" si="27"/>
        <v>아파트</v>
      </c>
      <c r="D420" s="51" t="s">
        <v>209</v>
      </c>
      <c r="E420" s="51" t="s">
        <v>923</v>
      </c>
      <c r="F420" s="51" t="s">
        <v>35</v>
      </c>
      <c r="G420" s="51">
        <v>35316.699999999997</v>
      </c>
      <c r="H420" s="51">
        <v>79670.899999999994</v>
      </c>
      <c r="I420" s="51">
        <v>15.48</v>
      </c>
      <c r="J420" s="51">
        <v>207.49</v>
      </c>
      <c r="K420" s="51">
        <v>6</v>
      </c>
      <c r="L420" s="51">
        <v>20</v>
      </c>
      <c r="M420" s="117">
        <f t="shared" si="28"/>
        <v>639</v>
      </c>
      <c r="N420" s="51"/>
      <c r="O420" s="51">
        <v>639</v>
      </c>
      <c r="P420" s="51"/>
      <c r="Q420" s="53">
        <v>36738</v>
      </c>
      <c r="R420" s="53">
        <v>37370</v>
      </c>
      <c r="S420" s="54" t="s" ph="1">
        <v>30</v>
      </c>
      <c r="T420" s="78" t="s" ph="1">
        <v>30</v>
      </c>
    </row>
    <row r="421" spans="1:20" ht="24.75" customHeight="1">
      <c r="A421" s="50">
        <v>418</v>
      </c>
      <c r="B421" s="51" t="s">
        <v>36</v>
      </c>
      <c r="C421" s="51" t="str">
        <f t="shared" si="27"/>
        <v>아파트</v>
      </c>
      <c r="D421" s="51" t="s">
        <v>209</v>
      </c>
      <c r="E421" s="51" t="s">
        <v>663</v>
      </c>
      <c r="F421" s="51" t="s">
        <v>37</v>
      </c>
      <c r="G421" s="51">
        <v>1091</v>
      </c>
      <c r="H421" s="51">
        <v>2710.47</v>
      </c>
      <c r="I421" s="51">
        <v>448.83</v>
      </c>
      <c r="J421" s="51">
        <v>41.13</v>
      </c>
      <c r="K421" s="51">
        <v>1</v>
      </c>
      <c r="L421" s="51">
        <v>8</v>
      </c>
      <c r="M421" s="117">
        <f t="shared" si="28"/>
        <v>48</v>
      </c>
      <c r="N421" s="51">
        <v>48</v>
      </c>
      <c r="O421" s="51"/>
      <c r="P421" s="51"/>
      <c r="Q421" s="53">
        <v>37126</v>
      </c>
      <c r="R421" s="53">
        <v>37385</v>
      </c>
      <c r="S421" s="54" t="s" ph="1">
        <v>38</v>
      </c>
      <c r="T421" s="78" t="s" ph="1">
        <v>39</v>
      </c>
    </row>
    <row r="422" spans="1:20" ht="24.75" customHeight="1">
      <c r="A422" s="50">
        <v>419</v>
      </c>
      <c r="B422" s="51" t="s">
        <v>40</v>
      </c>
      <c r="C422" s="51" t="str">
        <f t="shared" si="27"/>
        <v>아파트</v>
      </c>
      <c r="D422" s="51" t="s">
        <v>209</v>
      </c>
      <c r="E422" s="51" t="s">
        <v>315</v>
      </c>
      <c r="F422" s="51" t="s">
        <v>41</v>
      </c>
      <c r="G422" s="51">
        <v>2742</v>
      </c>
      <c r="H422" s="51">
        <v>7570.84</v>
      </c>
      <c r="I422" s="51">
        <v>29.71</v>
      </c>
      <c r="J422" s="51">
        <v>211.36</v>
      </c>
      <c r="K422" s="51">
        <v>1</v>
      </c>
      <c r="L422" s="51">
        <v>9</v>
      </c>
      <c r="M422" s="117">
        <f t="shared" si="28"/>
        <v>71</v>
      </c>
      <c r="N422" s="51">
        <v>35</v>
      </c>
      <c r="O422" s="51">
        <v>36</v>
      </c>
      <c r="P422" s="51"/>
      <c r="Q422" s="79">
        <v>37020</v>
      </c>
      <c r="R422" s="79">
        <v>37394</v>
      </c>
      <c r="S422" s="57" t="s" ph="1">
        <v>42</v>
      </c>
      <c r="T422" s="58" t="s" ph="1">
        <v>43</v>
      </c>
    </row>
    <row r="423" spans="1:20" ht="24.75" customHeight="1">
      <c r="A423" s="50">
        <v>420</v>
      </c>
      <c r="B423" s="51" t="s">
        <v>44</v>
      </c>
      <c r="C423" s="51" t="str">
        <f t="shared" si="27"/>
        <v>아파트</v>
      </c>
      <c r="D423" s="51" t="s">
        <v>206</v>
      </c>
      <c r="E423" s="51" t="s">
        <v>327</v>
      </c>
      <c r="F423" s="51" t="s">
        <v>45</v>
      </c>
      <c r="G423" s="51">
        <v>675</v>
      </c>
      <c r="H423" s="51">
        <v>2205.9112</v>
      </c>
      <c r="I423" s="51">
        <v>48.92</v>
      </c>
      <c r="J423" s="51">
        <v>254.4</v>
      </c>
      <c r="K423" s="51">
        <v>1</v>
      </c>
      <c r="L423" s="51">
        <v>6</v>
      </c>
      <c r="M423" s="117">
        <f t="shared" si="28"/>
        <v>31</v>
      </c>
      <c r="N423" s="51">
        <v>31</v>
      </c>
      <c r="O423" s="51"/>
      <c r="P423" s="51"/>
      <c r="Q423" s="79">
        <v>36738</v>
      </c>
      <c r="R423" s="79">
        <v>37426</v>
      </c>
      <c r="S423" s="57" t="s" ph="1">
        <v>1750</v>
      </c>
      <c r="T423" s="58" t="s" ph="1">
        <v>1755</v>
      </c>
    </row>
    <row r="424" spans="1:20" ht="24.75" customHeight="1">
      <c r="A424" s="50">
        <v>421</v>
      </c>
      <c r="B424" s="51" t="s">
        <v>46</v>
      </c>
      <c r="C424" s="51" t="str">
        <f t="shared" si="27"/>
        <v>아파트</v>
      </c>
      <c r="D424" s="51" t="s">
        <v>206</v>
      </c>
      <c r="E424" s="51" t="s">
        <v>310</v>
      </c>
      <c r="F424" s="51" t="s">
        <v>47</v>
      </c>
      <c r="G424" s="51">
        <v>4866</v>
      </c>
      <c r="H424" s="51">
        <v>21072.806</v>
      </c>
      <c r="I424" s="80">
        <v>32.299999999999997</v>
      </c>
      <c r="J424" s="51">
        <v>392.63600000000002</v>
      </c>
      <c r="K424" s="51">
        <v>2</v>
      </c>
      <c r="L424" s="51">
        <v>23</v>
      </c>
      <c r="M424" s="117">
        <f t="shared" si="28"/>
        <v>183</v>
      </c>
      <c r="N424" s="51">
        <v>69</v>
      </c>
      <c r="O424" s="51">
        <v>92</v>
      </c>
      <c r="P424" s="51">
        <v>22</v>
      </c>
      <c r="Q424" s="79">
        <v>33413</v>
      </c>
      <c r="R424" s="79">
        <v>37431</v>
      </c>
      <c r="S424" s="57" t="s">
        <v>801</v>
      </c>
      <c r="T424" s="58"/>
    </row>
    <row r="425" spans="1:20" ht="24.75" customHeight="1">
      <c r="A425" s="50">
        <v>422</v>
      </c>
      <c r="B425" s="51" t="s">
        <v>48</v>
      </c>
      <c r="C425" s="51" t="str">
        <f t="shared" si="27"/>
        <v>아파트</v>
      </c>
      <c r="D425" s="51" t="s">
        <v>209</v>
      </c>
      <c r="E425" s="51" t="s">
        <v>330</v>
      </c>
      <c r="F425" s="51" t="s">
        <v>49</v>
      </c>
      <c r="G425" s="51">
        <v>3049</v>
      </c>
      <c r="H425" s="51">
        <v>9715.8549999999996</v>
      </c>
      <c r="I425" s="51">
        <v>30.05</v>
      </c>
      <c r="J425" s="51">
        <v>249.69</v>
      </c>
      <c r="K425" s="51">
        <v>1</v>
      </c>
      <c r="L425" s="51">
        <v>12</v>
      </c>
      <c r="M425" s="117">
        <f t="shared" si="28"/>
        <v>154</v>
      </c>
      <c r="N425" s="51">
        <v>154</v>
      </c>
      <c r="O425" s="51"/>
      <c r="P425" s="51"/>
      <c r="Q425" s="74">
        <v>37106</v>
      </c>
      <c r="R425" s="74">
        <v>37466</v>
      </c>
      <c r="S425" s="61" t="s" ph="1">
        <v>1271</v>
      </c>
      <c r="T425" s="62" t="s" ph="1">
        <v>1271</v>
      </c>
    </row>
    <row r="426" spans="1:20" ht="24.75" customHeight="1">
      <c r="A426" s="50">
        <v>423</v>
      </c>
      <c r="B426" s="51" t="s">
        <v>50</v>
      </c>
      <c r="C426" s="51" t="str">
        <f t="shared" si="27"/>
        <v>아파트</v>
      </c>
      <c r="D426" s="51" t="s">
        <v>209</v>
      </c>
      <c r="E426" s="51" t="s">
        <v>1622</v>
      </c>
      <c r="F426" s="51" t="s">
        <v>51</v>
      </c>
      <c r="G426" s="51">
        <v>4058</v>
      </c>
      <c r="H426" s="51">
        <v>8714.2219999999998</v>
      </c>
      <c r="I426" s="51">
        <v>21.48</v>
      </c>
      <c r="J426" s="51">
        <v>187.19</v>
      </c>
      <c r="K426" s="51">
        <v>1</v>
      </c>
      <c r="L426" s="51">
        <v>12</v>
      </c>
      <c r="M426" s="117">
        <f t="shared" si="28"/>
        <v>99</v>
      </c>
      <c r="N426" s="51">
        <v>99</v>
      </c>
      <c r="O426" s="51"/>
      <c r="P426" s="51"/>
      <c r="Q426" s="79">
        <v>36945</v>
      </c>
      <c r="R426" s="79">
        <v>37523</v>
      </c>
      <c r="S426" s="57" t="s" ph="1">
        <v>1756</v>
      </c>
      <c r="T426" s="58" t="s" ph="1">
        <v>52</v>
      </c>
    </row>
    <row r="427" spans="1:20" ht="24.75" customHeight="1">
      <c r="A427" s="50">
        <v>424</v>
      </c>
      <c r="B427" s="51" t="s">
        <v>53</v>
      </c>
      <c r="C427" s="51" t="str">
        <f t="shared" si="27"/>
        <v>아파트</v>
      </c>
      <c r="D427" s="51" t="s">
        <v>209</v>
      </c>
      <c r="E427" s="51" t="s">
        <v>923</v>
      </c>
      <c r="F427" s="51" t="s">
        <v>54</v>
      </c>
      <c r="G427" s="51">
        <v>57630.8</v>
      </c>
      <c r="H427" s="51">
        <v>121275.80899999999</v>
      </c>
      <c r="I427" s="51">
        <v>15.71</v>
      </c>
      <c r="J427" s="51">
        <v>188.96</v>
      </c>
      <c r="K427" s="51">
        <v>16</v>
      </c>
      <c r="L427" s="51">
        <v>20</v>
      </c>
      <c r="M427" s="117">
        <f t="shared" si="28"/>
        <v>1329</v>
      </c>
      <c r="N427" s="51">
        <v>1137</v>
      </c>
      <c r="O427" s="51">
        <v>192</v>
      </c>
      <c r="P427" s="51"/>
      <c r="Q427" s="79">
        <v>36146</v>
      </c>
      <c r="R427" s="79">
        <v>37554</v>
      </c>
      <c r="S427" s="57" t="s" ph="1">
        <v>295</v>
      </c>
      <c r="T427" s="58" t="s" ph="1">
        <v>295</v>
      </c>
    </row>
    <row r="428" spans="1:20" ht="24.75" customHeight="1">
      <c r="A428" s="50">
        <v>425</v>
      </c>
      <c r="B428" s="51" t="s">
        <v>55</v>
      </c>
      <c r="C428" s="51" t="str">
        <f t="shared" si="27"/>
        <v>아파트</v>
      </c>
      <c r="D428" s="51" t="s">
        <v>209</v>
      </c>
      <c r="E428" s="51" t="s">
        <v>364</v>
      </c>
      <c r="F428" s="51" t="s">
        <v>56</v>
      </c>
      <c r="G428" s="51">
        <v>25730</v>
      </c>
      <c r="H428" s="51">
        <v>78570</v>
      </c>
      <c r="I428" s="51"/>
      <c r="J428" s="51"/>
      <c r="K428" s="51">
        <v>11</v>
      </c>
      <c r="L428" s="51">
        <v>25</v>
      </c>
      <c r="M428" s="117">
        <f t="shared" si="28"/>
        <v>626</v>
      </c>
      <c r="N428" s="51">
        <v>141</v>
      </c>
      <c r="O428" s="51">
        <v>362</v>
      </c>
      <c r="P428" s="51">
        <v>123</v>
      </c>
      <c r="Q428" s="74">
        <v>35660</v>
      </c>
      <c r="R428" s="79">
        <v>37576</v>
      </c>
      <c r="S428" s="61" t="s" ph="1">
        <v>57</v>
      </c>
      <c r="T428" s="62" t="s" ph="1">
        <v>58</v>
      </c>
    </row>
    <row r="429" spans="1:20" ht="24.75" customHeight="1">
      <c r="A429" s="50">
        <v>426</v>
      </c>
      <c r="B429" s="51" t="s">
        <v>59</v>
      </c>
      <c r="C429" s="51" t="str">
        <f t="shared" si="27"/>
        <v>아파트</v>
      </c>
      <c r="D429" s="51" t="s">
        <v>206</v>
      </c>
      <c r="E429" s="51" t="s">
        <v>227</v>
      </c>
      <c r="F429" s="51" t="s">
        <v>60</v>
      </c>
      <c r="G429" s="51">
        <v>5821</v>
      </c>
      <c r="H429" s="51">
        <v>15263.515600000001</v>
      </c>
      <c r="I429" s="51">
        <v>21.88</v>
      </c>
      <c r="J429" s="51">
        <v>217.64</v>
      </c>
      <c r="K429" s="51">
        <v>1</v>
      </c>
      <c r="L429" s="51">
        <v>12</v>
      </c>
      <c r="M429" s="117">
        <f t="shared" si="28"/>
        <v>121</v>
      </c>
      <c r="N429" s="51">
        <v>6</v>
      </c>
      <c r="O429" s="51">
        <v>115</v>
      </c>
      <c r="P429" s="51"/>
      <c r="Q429" s="74">
        <v>37123</v>
      </c>
      <c r="R429" s="79">
        <v>37617</v>
      </c>
      <c r="S429" s="61" t="s">
        <v>1757</v>
      </c>
      <c r="T429" s="62" t="s">
        <v>39</v>
      </c>
    </row>
    <row r="430" spans="1:20" ht="24.75" customHeight="1">
      <c r="A430" s="50">
        <v>427</v>
      </c>
      <c r="B430" s="51" t="s">
        <v>61</v>
      </c>
      <c r="C430" s="51" t="str">
        <f t="shared" si="27"/>
        <v>아파트</v>
      </c>
      <c r="D430" s="51" t="s">
        <v>209</v>
      </c>
      <c r="E430" s="51" t="s">
        <v>923</v>
      </c>
      <c r="F430" s="51" t="s">
        <v>62</v>
      </c>
      <c r="G430" s="51">
        <v>20026</v>
      </c>
      <c r="H430" s="51">
        <v>55551</v>
      </c>
      <c r="I430" s="51"/>
      <c r="J430" s="51"/>
      <c r="K430" s="51">
        <v>4</v>
      </c>
      <c r="L430" s="51">
        <v>15</v>
      </c>
      <c r="M430" s="117">
        <f t="shared" si="28"/>
        <v>438</v>
      </c>
      <c r="N430" s="51"/>
      <c r="O430" s="51">
        <v>438</v>
      </c>
      <c r="P430" s="51"/>
      <c r="Q430" s="74">
        <v>37117</v>
      </c>
      <c r="R430" s="79">
        <v>37662</v>
      </c>
      <c r="S430" s="61" t="s" ph="1">
        <v>1758</v>
      </c>
      <c r="T430" s="62" t="s" ph="1">
        <v>1759</v>
      </c>
    </row>
    <row r="431" spans="1:20" ht="24.75" customHeight="1">
      <c r="A431" s="50">
        <v>428</v>
      </c>
      <c r="B431" s="51" t="s">
        <v>63</v>
      </c>
      <c r="C431" s="51" t="str">
        <f t="shared" si="27"/>
        <v>아파트</v>
      </c>
      <c r="D431" s="51" t="s">
        <v>209</v>
      </c>
      <c r="E431" s="51" t="s">
        <v>923</v>
      </c>
      <c r="F431" s="51" t="s">
        <v>64</v>
      </c>
      <c r="G431" s="51">
        <v>30867.5</v>
      </c>
      <c r="H431" s="51">
        <v>51107.222000000002</v>
      </c>
      <c r="I431" s="51">
        <v>13.33</v>
      </c>
      <c r="J431" s="51">
        <v>163.65</v>
      </c>
      <c r="K431" s="51">
        <v>7</v>
      </c>
      <c r="L431" s="51">
        <v>15</v>
      </c>
      <c r="M431" s="117">
        <f t="shared" si="28"/>
        <v>686</v>
      </c>
      <c r="N431" s="51">
        <v>686</v>
      </c>
      <c r="O431" s="51"/>
      <c r="P431" s="51"/>
      <c r="Q431" s="74">
        <v>36517</v>
      </c>
      <c r="R431" s="79">
        <v>37720</v>
      </c>
      <c r="S431" s="61" t="s" ph="1">
        <v>295</v>
      </c>
      <c r="T431" s="62" t="s" ph="1">
        <v>295</v>
      </c>
    </row>
    <row r="432" spans="1:20" ht="24.75" customHeight="1">
      <c r="A432" s="50">
        <v>429</v>
      </c>
      <c r="B432" s="51" t="s">
        <v>65</v>
      </c>
      <c r="C432" s="51" t="str">
        <f t="shared" si="27"/>
        <v>아파트</v>
      </c>
      <c r="D432" s="51" t="s">
        <v>206</v>
      </c>
      <c r="E432" s="51" t="s">
        <v>310</v>
      </c>
      <c r="F432" s="51" t="s">
        <v>66</v>
      </c>
      <c r="G432" s="51">
        <v>1213</v>
      </c>
      <c r="H432" s="51">
        <v>3321</v>
      </c>
      <c r="I432" s="51">
        <v>37.93</v>
      </c>
      <c r="J432" s="51">
        <v>202.46</v>
      </c>
      <c r="K432" s="51">
        <v>1</v>
      </c>
      <c r="L432" s="51">
        <v>7</v>
      </c>
      <c r="M432" s="117">
        <f t="shared" si="28"/>
        <v>44</v>
      </c>
      <c r="N432" s="51">
        <v>44</v>
      </c>
      <c r="O432" s="51"/>
      <c r="P432" s="51"/>
      <c r="Q432" s="74">
        <v>36523</v>
      </c>
      <c r="R432" s="74">
        <v>37736</v>
      </c>
      <c r="S432" s="61" t="s" ph="1">
        <v>1760</v>
      </c>
      <c r="T432" s="62" t="s" ph="1">
        <v>67</v>
      </c>
    </row>
    <row r="433" spans="1:20" ht="24.75" customHeight="1">
      <c r="A433" s="50">
        <v>430</v>
      </c>
      <c r="B433" s="51" t="s">
        <v>1761</v>
      </c>
      <c r="C433" s="51" t="str">
        <f t="shared" si="27"/>
        <v>연립</v>
      </c>
      <c r="D433" s="51" t="s">
        <v>209</v>
      </c>
      <c r="E433" s="51" t="s">
        <v>393</v>
      </c>
      <c r="F433" s="51" t="s">
        <v>68</v>
      </c>
      <c r="G433" s="51">
        <v>3022</v>
      </c>
      <c r="H433" s="51">
        <v>2495.9499999999998</v>
      </c>
      <c r="I433" s="51">
        <v>19.47</v>
      </c>
      <c r="J433" s="51">
        <v>76.680000000000007</v>
      </c>
      <c r="K433" s="51">
        <v>1</v>
      </c>
      <c r="L433" s="51">
        <v>4</v>
      </c>
      <c r="M433" s="117">
        <f t="shared" si="28"/>
        <v>72</v>
      </c>
      <c r="N433" s="51">
        <v>72</v>
      </c>
      <c r="O433" s="51"/>
      <c r="P433" s="51"/>
      <c r="Q433" s="74">
        <v>37526</v>
      </c>
      <c r="R433" s="74">
        <v>37756</v>
      </c>
      <c r="S433" s="61" t="s" ph="1">
        <v>1757</v>
      </c>
      <c r="T433" s="82"/>
    </row>
    <row r="434" spans="1:20" ht="24.75" customHeight="1">
      <c r="A434" s="50">
        <v>431</v>
      </c>
      <c r="B434" s="51" t="s">
        <v>69</v>
      </c>
      <c r="C434" s="51" t="str">
        <f t="shared" si="27"/>
        <v>아파트</v>
      </c>
      <c r="D434" s="51" t="s">
        <v>209</v>
      </c>
      <c r="E434" s="51" t="s">
        <v>663</v>
      </c>
      <c r="F434" s="51" t="s">
        <v>70</v>
      </c>
      <c r="G434" s="51">
        <v>13120</v>
      </c>
      <c r="H434" s="51">
        <v>39462.126499999998</v>
      </c>
      <c r="I434" s="51">
        <v>17.940000000000001</v>
      </c>
      <c r="J434" s="51">
        <v>249.68</v>
      </c>
      <c r="K434" s="51">
        <v>5</v>
      </c>
      <c r="L434" s="51">
        <v>20</v>
      </c>
      <c r="M434" s="117">
        <f t="shared" si="28"/>
        <v>320</v>
      </c>
      <c r="N434" s="51"/>
      <c r="O434" s="51">
        <v>320</v>
      </c>
      <c r="P434" s="51"/>
      <c r="Q434" s="74">
        <v>37043</v>
      </c>
      <c r="R434" s="74">
        <v>37764</v>
      </c>
      <c r="S434" s="61" t="s" ph="1">
        <v>1762</v>
      </c>
      <c r="T434" s="62" t="s" ph="1">
        <v>1762</v>
      </c>
    </row>
    <row r="435" spans="1:20" ht="24.75" customHeight="1">
      <c r="A435" s="50">
        <v>432</v>
      </c>
      <c r="B435" s="51" t="s">
        <v>71</v>
      </c>
      <c r="C435" s="51" t="str">
        <f t="shared" si="27"/>
        <v>아파트</v>
      </c>
      <c r="D435" s="51" t="s">
        <v>209</v>
      </c>
      <c r="E435" s="51" t="s">
        <v>663</v>
      </c>
      <c r="F435" s="51" t="s">
        <v>72</v>
      </c>
      <c r="G435" s="51">
        <v>48091.7</v>
      </c>
      <c r="H435" s="51">
        <v>132052.745</v>
      </c>
      <c r="I435" s="51">
        <v>17.39</v>
      </c>
      <c r="J435" s="51">
        <v>239.36</v>
      </c>
      <c r="K435" s="51">
        <v>10</v>
      </c>
      <c r="L435" s="51">
        <v>20</v>
      </c>
      <c r="M435" s="117">
        <f t="shared" si="28"/>
        <v>858</v>
      </c>
      <c r="N435" s="51"/>
      <c r="O435" s="51">
        <v>484</v>
      </c>
      <c r="P435" s="51">
        <v>374</v>
      </c>
      <c r="Q435" s="74">
        <v>36911</v>
      </c>
      <c r="R435" s="74">
        <v>37816</v>
      </c>
      <c r="S435" s="61" t="s" ph="1">
        <v>1763</v>
      </c>
      <c r="T435" s="62" t="s" ph="1">
        <v>1763</v>
      </c>
    </row>
    <row r="436" spans="1:20" ht="24.75" customHeight="1">
      <c r="A436" s="50">
        <v>433</v>
      </c>
      <c r="B436" s="51" t="s">
        <v>73</v>
      </c>
      <c r="C436" s="51" t="str">
        <f t="shared" si="27"/>
        <v>아파트</v>
      </c>
      <c r="D436" s="51" t="s">
        <v>209</v>
      </c>
      <c r="E436" s="51" t="s">
        <v>303</v>
      </c>
      <c r="F436" s="51" t="s">
        <v>74</v>
      </c>
      <c r="G436" s="51">
        <v>4744</v>
      </c>
      <c r="H436" s="51">
        <v>14717.410900000001</v>
      </c>
      <c r="I436" s="51">
        <v>43.7</v>
      </c>
      <c r="J436" s="51">
        <v>245.43</v>
      </c>
      <c r="K436" s="51">
        <v>2</v>
      </c>
      <c r="L436" s="51">
        <v>7</v>
      </c>
      <c r="M436" s="117">
        <f t="shared" si="28"/>
        <v>206</v>
      </c>
      <c r="N436" s="51">
        <v>206</v>
      </c>
      <c r="O436" s="51"/>
      <c r="P436" s="51"/>
      <c r="Q436" s="74">
        <v>37117</v>
      </c>
      <c r="R436" s="74">
        <v>37833</v>
      </c>
      <c r="S436" s="61" t="s" ph="1">
        <v>1764</v>
      </c>
      <c r="T436" s="62" t="s" ph="1">
        <v>1764</v>
      </c>
    </row>
    <row r="437" spans="1:20" ht="24.75" customHeight="1">
      <c r="A437" s="50">
        <v>434</v>
      </c>
      <c r="B437" s="51" t="s">
        <v>75</v>
      </c>
      <c r="C437" s="51" t="str">
        <f t="shared" si="27"/>
        <v>아파트</v>
      </c>
      <c r="D437" s="51" t="s">
        <v>209</v>
      </c>
      <c r="E437" s="51" t="s">
        <v>303</v>
      </c>
      <c r="F437" s="51" t="s">
        <v>76</v>
      </c>
      <c r="G437" s="51">
        <v>2911</v>
      </c>
      <c r="H437" s="51">
        <v>4984.5200000000004</v>
      </c>
      <c r="I437" s="51">
        <v>17.84</v>
      </c>
      <c r="J437" s="51">
        <v>167.83</v>
      </c>
      <c r="K437" s="51">
        <v>1</v>
      </c>
      <c r="L437" s="51">
        <v>14</v>
      </c>
      <c r="M437" s="117">
        <f t="shared" si="28"/>
        <v>62</v>
      </c>
      <c r="N437" s="51">
        <v>42</v>
      </c>
      <c r="O437" s="51">
        <v>20</v>
      </c>
      <c r="P437" s="51"/>
      <c r="Q437" s="74">
        <v>37466</v>
      </c>
      <c r="R437" s="74">
        <v>37840</v>
      </c>
      <c r="S437" s="61" t="s" ph="1">
        <v>1765</v>
      </c>
      <c r="T437" s="82"/>
    </row>
    <row r="438" spans="1:20" ht="24.75" customHeight="1">
      <c r="A438" s="50">
        <v>435</v>
      </c>
      <c r="B438" s="51" t="s">
        <v>77</v>
      </c>
      <c r="C438" s="51" t="str">
        <f t="shared" si="27"/>
        <v>아파트</v>
      </c>
      <c r="D438" s="51" t="s">
        <v>206</v>
      </c>
      <c r="E438" s="51" t="s">
        <v>258</v>
      </c>
      <c r="F438" s="51" t="s">
        <v>78</v>
      </c>
      <c r="G438" s="51">
        <v>37235.300000000003</v>
      </c>
      <c r="H438" s="51">
        <v>97014.850900000005</v>
      </c>
      <c r="I438" s="51">
        <v>19.809999999999999</v>
      </c>
      <c r="J438" s="51">
        <v>219.6</v>
      </c>
      <c r="K438" s="51">
        <v>8</v>
      </c>
      <c r="L438" s="51">
        <v>15</v>
      </c>
      <c r="M438" s="117">
        <f t="shared" si="28"/>
        <v>800</v>
      </c>
      <c r="N438" s="51">
        <v>106</v>
      </c>
      <c r="O438" s="51">
        <v>694</v>
      </c>
      <c r="P438" s="51"/>
      <c r="Q438" s="74">
        <v>37291</v>
      </c>
      <c r="R438" s="74">
        <v>37891</v>
      </c>
      <c r="S438" s="61" t="s" ph="1">
        <v>1766</v>
      </c>
      <c r="T438" s="62" t="s" ph="1">
        <v>1200</v>
      </c>
    </row>
    <row r="439" spans="1:20" ht="24.75" customHeight="1">
      <c r="A439" s="50">
        <v>436</v>
      </c>
      <c r="B439" s="51" t="s">
        <v>79</v>
      </c>
      <c r="C439" s="51" t="str">
        <f t="shared" si="27"/>
        <v>아파트</v>
      </c>
      <c r="D439" s="51" t="s">
        <v>209</v>
      </c>
      <c r="E439" s="51" t="s">
        <v>315</v>
      </c>
      <c r="F439" s="51" t="s">
        <v>80</v>
      </c>
      <c r="G439" s="51">
        <v>17994</v>
      </c>
      <c r="H439" s="51">
        <v>43523.83</v>
      </c>
      <c r="I439" s="51">
        <v>17.86</v>
      </c>
      <c r="J439" s="51">
        <v>240.5</v>
      </c>
      <c r="K439" s="51">
        <v>3</v>
      </c>
      <c r="L439" s="51">
        <v>18</v>
      </c>
      <c r="M439" s="117">
        <f t="shared" si="28"/>
        <v>386</v>
      </c>
      <c r="N439" s="51"/>
      <c r="O439" s="51">
        <v>386</v>
      </c>
      <c r="P439" s="51"/>
      <c r="Q439" s="74">
        <v>37253</v>
      </c>
      <c r="R439" s="74">
        <v>37914</v>
      </c>
      <c r="S439" s="61" t="s" ph="1">
        <v>1767</v>
      </c>
      <c r="T439" s="62" t="s" ph="1">
        <v>1767</v>
      </c>
    </row>
    <row r="440" spans="1:20" ht="24.75" customHeight="1">
      <c r="A440" s="50">
        <v>437</v>
      </c>
      <c r="B440" s="51" t="s">
        <v>81</v>
      </c>
      <c r="C440" s="51" t="str">
        <f t="shared" si="27"/>
        <v>아파트</v>
      </c>
      <c r="D440" s="51" t="s">
        <v>209</v>
      </c>
      <c r="E440" s="51" t="s">
        <v>663</v>
      </c>
      <c r="F440" s="51" t="s">
        <v>82</v>
      </c>
      <c r="G440" s="51">
        <v>51047.63</v>
      </c>
      <c r="H440" s="51">
        <v>149152.37</v>
      </c>
      <c r="I440" s="51">
        <v>15.26</v>
      </c>
      <c r="J440" s="51">
        <v>243.52</v>
      </c>
      <c r="K440" s="51">
        <v>10</v>
      </c>
      <c r="L440" s="51">
        <v>22</v>
      </c>
      <c r="M440" s="117">
        <f t="shared" si="28"/>
        <v>992</v>
      </c>
      <c r="N440" s="51"/>
      <c r="O440" s="51">
        <v>598</v>
      </c>
      <c r="P440" s="51">
        <v>394</v>
      </c>
      <c r="Q440" s="74">
        <v>37023</v>
      </c>
      <c r="R440" s="74">
        <v>37924</v>
      </c>
      <c r="S440" s="61" t="s" ph="1">
        <v>1768</v>
      </c>
      <c r="T440" s="82" t="s">
        <v>83</v>
      </c>
    </row>
    <row r="441" spans="1:20" ht="24.75" customHeight="1">
      <c r="A441" s="50">
        <v>438</v>
      </c>
      <c r="B441" s="51" t="s">
        <v>84</v>
      </c>
      <c r="C441" s="51" t="str">
        <f t="shared" si="27"/>
        <v>아파트</v>
      </c>
      <c r="D441" s="51" t="s">
        <v>209</v>
      </c>
      <c r="E441" s="51" t="s">
        <v>923</v>
      </c>
      <c r="F441" s="51" t="s">
        <v>85</v>
      </c>
      <c r="G441" s="51">
        <v>11268</v>
      </c>
      <c r="H441" s="51">
        <v>34432.74</v>
      </c>
      <c r="I441" s="51">
        <v>24.35</v>
      </c>
      <c r="J441" s="51">
        <v>249.96</v>
      </c>
      <c r="K441" s="51">
        <v>2</v>
      </c>
      <c r="L441" s="51">
        <v>15</v>
      </c>
      <c r="M441" s="117">
        <f t="shared" ref="M441:M477" si="29">SUM(N441:P441)</f>
        <v>270</v>
      </c>
      <c r="N441" s="51"/>
      <c r="O441" s="51">
        <v>270</v>
      </c>
      <c r="P441" s="51"/>
      <c r="Q441" s="83">
        <v>37083</v>
      </c>
      <c r="R441" s="83">
        <v>37967</v>
      </c>
      <c r="S441" s="84" t="s" ph="1">
        <v>1762</v>
      </c>
      <c r="T441" s="77" t="s" ph="1">
        <v>1762</v>
      </c>
    </row>
    <row r="442" spans="1:20" ht="24.75" customHeight="1">
      <c r="A442" s="50">
        <v>439</v>
      </c>
      <c r="B442" s="51" t="s">
        <v>1769</v>
      </c>
      <c r="C442" s="51" t="str">
        <f t="shared" si="27"/>
        <v>아파트</v>
      </c>
      <c r="D442" s="51" t="s">
        <v>206</v>
      </c>
      <c r="E442" s="51" t="s">
        <v>234</v>
      </c>
      <c r="F442" s="51" t="s">
        <v>86</v>
      </c>
      <c r="G442" s="51">
        <v>35974</v>
      </c>
      <c r="H442" s="51">
        <v>89865.2</v>
      </c>
      <c r="I442" s="51">
        <v>19.75</v>
      </c>
      <c r="J442" s="51">
        <v>215.82</v>
      </c>
      <c r="K442" s="51">
        <v>5</v>
      </c>
      <c r="L442" s="51">
        <v>15</v>
      </c>
      <c r="M442" s="117">
        <f t="shared" si="29"/>
        <v>737</v>
      </c>
      <c r="N442" s="51">
        <v>47</v>
      </c>
      <c r="O442" s="51">
        <v>690</v>
      </c>
      <c r="P442" s="51"/>
      <c r="Q442" s="83">
        <v>37275</v>
      </c>
      <c r="R442" s="83">
        <v>37970</v>
      </c>
      <c r="S442" s="85" t="s" ph="1">
        <v>1770</v>
      </c>
      <c r="T442" s="77" t="s" ph="1">
        <v>1110</v>
      </c>
    </row>
    <row r="443" spans="1:20" ht="24.75" customHeight="1">
      <c r="A443" s="50">
        <v>440</v>
      </c>
      <c r="B443" s="51" t="s">
        <v>87</v>
      </c>
      <c r="C443" s="51" t="str">
        <f t="shared" si="27"/>
        <v>아파트</v>
      </c>
      <c r="D443" s="51" t="s">
        <v>209</v>
      </c>
      <c r="E443" s="51" t="s">
        <v>1701</v>
      </c>
      <c r="F443" s="51" t="s">
        <v>88</v>
      </c>
      <c r="G443" s="51">
        <v>1454</v>
      </c>
      <c r="H443" s="51">
        <v>3153.71</v>
      </c>
      <c r="I443" s="51">
        <v>27.5</v>
      </c>
      <c r="J443" s="51">
        <v>216.9</v>
      </c>
      <c r="K443" s="51">
        <v>1</v>
      </c>
      <c r="L443" s="51">
        <v>9</v>
      </c>
      <c r="M443" s="117">
        <f t="shared" si="29"/>
        <v>40</v>
      </c>
      <c r="N443" s="51">
        <v>32</v>
      </c>
      <c r="O443" s="51">
        <v>8</v>
      </c>
      <c r="P443" s="51"/>
      <c r="Q443" s="83">
        <v>37446</v>
      </c>
      <c r="R443" s="83">
        <v>38044</v>
      </c>
      <c r="S443" s="84" t="s" ph="1">
        <v>1771</v>
      </c>
      <c r="T443" s="77" ph="1"/>
    </row>
    <row r="444" spans="1:20" ht="24.75" customHeight="1">
      <c r="A444" s="50">
        <v>441</v>
      </c>
      <c r="B444" s="51" t="s">
        <v>89</v>
      </c>
      <c r="C444" s="51" t="str">
        <f t="shared" si="27"/>
        <v>아파트</v>
      </c>
      <c r="D444" s="51" t="s">
        <v>206</v>
      </c>
      <c r="E444" s="51" t="s">
        <v>676</v>
      </c>
      <c r="F444" s="51" t="s">
        <v>90</v>
      </c>
      <c r="G444" s="51">
        <v>2967</v>
      </c>
      <c r="H444" s="51">
        <v>9010.5339999999997</v>
      </c>
      <c r="I444" s="51">
        <v>29.54</v>
      </c>
      <c r="J444" s="51">
        <v>249.26</v>
      </c>
      <c r="K444" s="51">
        <v>1</v>
      </c>
      <c r="L444" s="51">
        <v>11</v>
      </c>
      <c r="M444" s="117">
        <f t="shared" si="29"/>
        <v>68</v>
      </c>
      <c r="N444" s="51"/>
      <c r="O444" s="51">
        <v>68</v>
      </c>
      <c r="P444" s="51"/>
      <c r="Q444" s="83">
        <v>37399</v>
      </c>
      <c r="R444" s="83">
        <v>38157</v>
      </c>
      <c r="S444" s="84" t="s" ph="1">
        <v>1772</v>
      </c>
      <c r="T444" s="77" t="s" ph="1">
        <v>1773</v>
      </c>
    </row>
    <row r="445" spans="1:20" ht="24.75" customHeight="1">
      <c r="A445" s="50">
        <v>442</v>
      </c>
      <c r="B445" s="51" t="s">
        <v>91</v>
      </c>
      <c r="C445" s="51" t="str">
        <f t="shared" si="27"/>
        <v>아파트</v>
      </c>
      <c r="D445" s="51" t="s">
        <v>206</v>
      </c>
      <c r="E445" s="51" t="s">
        <v>974</v>
      </c>
      <c r="F445" s="51" t="s">
        <v>92</v>
      </c>
      <c r="G445" s="51">
        <v>15661.3</v>
      </c>
      <c r="H445" s="51">
        <v>25969.196</v>
      </c>
      <c r="I445" s="51">
        <v>17.05</v>
      </c>
      <c r="J445" s="51">
        <v>169</v>
      </c>
      <c r="K445" s="51">
        <v>5</v>
      </c>
      <c r="L445" s="51">
        <v>15</v>
      </c>
      <c r="M445" s="117">
        <f t="shared" si="29"/>
        <v>428</v>
      </c>
      <c r="N445" s="51">
        <v>428</v>
      </c>
      <c r="O445" s="51"/>
      <c r="P445" s="51"/>
      <c r="Q445" s="83">
        <v>37072</v>
      </c>
      <c r="R445" s="83">
        <v>38175</v>
      </c>
      <c r="S445" s="85" t="s" ph="1">
        <v>295</v>
      </c>
      <c r="T445" s="77" t="s" ph="1">
        <v>1442</v>
      </c>
    </row>
    <row r="446" spans="1:20" ht="24.75" customHeight="1">
      <c r="A446" s="50">
        <v>443</v>
      </c>
      <c r="B446" s="51" t="s">
        <v>93</v>
      </c>
      <c r="C446" s="51" t="str">
        <f t="shared" si="27"/>
        <v>아파트</v>
      </c>
      <c r="D446" s="51" t="s">
        <v>206</v>
      </c>
      <c r="E446" s="51" t="s">
        <v>310</v>
      </c>
      <c r="F446" s="51" t="s">
        <v>94</v>
      </c>
      <c r="G446" s="51">
        <v>36320.300000000003</v>
      </c>
      <c r="H446" s="51">
        <v>54118.754000000001</v>
      </c>
      <c r="I446" s="51">
        <v>14.7</v>
      </c>
      <c r="J446" s="51">
        <v>146.75</v>
      </c>
      <c r="K446" s="51">
        <v>10</v>
      </c>
      <c r="L446" s="51">
        <v>15</v>
      </c>
      <c r="M446" s="117">
        <f t="shared" si="29"/>
        <v>710</v>
      </c>
      <c r="N446" s="51">
        <v>710</v>
      </c>
      <c r="O446" s="51"/>
      <c r="P446" s="51"/>
      <c r="Q446" s="83">
        <v>36890</v>
      </c>
      <c r="R446" s="83">
        <v>38198</v>
      </c>
      <c r="S446" s="85" t="s" ph="1">
        <v>295</v>
      </c>
      <c r="T446" s="77" t="s" ph="1">
        <v>295</v>
      </c>
    </row>
    <row r="447" spans="1:20" ht="24.75" customHeight="1">
      <c r="A447" s="50">
        <v>444</v>
      </c>
      <c r="B447" s="51" t="s">
        <v>95</v>
      </c>
      <c r="C447" s="51" t="str">
        <f t="shared" si="27"/>
        <v>아파트</v>
      </c>
      <c r="D447" s="51" t="s">
        <v>206</v>
      </c>
      <c r="E447" s="51" t="s">
        <v>213</v>
      </c>
      <c r="F447" s="51" t="s">
        <v>96</v>
      </c>
      <c r="G447" s="51">
        <v>6189</v>
      </c>
      <c r="H447" s="51">
        <v>16556.6505</v>
      </c>
      <c r="I447" s="51">
        <v>26.03</v>
      </c>
      <c r="J447" s="51">
        <v>239.79</v>
      </c>
      <c r="K447" s="51">
        <v>1</v>
      </c>
      <c r="L447" s="51">
        <v>15</v>
      </c>
      <c r="M447" s="117">
        <f t="shared" si="29"/>
        <v>136</v>
      </c>
      <c r="N447" s="51"/>
      <c r="O447" s="51">
        <v>136</v>
      </c>
      <c r="P447" s="51"/>
      <c r="Q447" s="83">
        <v>37663</v>
      </c>
      <c r="R447" s="83">
        <v>38254</v>
      </c>
      <c r="S447" s="84" t="s" ph="1">
        <v>1774</v>
      </c>
      <c r="T447" s="77" t="s" ph="1">
        <v>1775</v>
      </c>
    </row>
    <row r="448" spans="1:20" ht="24.75" customHeight="1">
      <c r="A448" s="50">
        <v>445</v>
      </c>
      <c r="B448" s="51" t="s">
        <v>97</v>
      </c>
      <c r="C448" s="51" t="str">
        <f t="shared" si="27"/>
        <v>아파트</v>
      </c>
      <c r="D448" s="51" t="s">
        <v>209</v>
      </c>
      <c r="E448" s="51" t="s">
        <v>923</v>
      </c>
      <c r="F448" s="51" t="s">
        <v>98</v>
      </c>
      <c r="G448" s="51">
        <v>26210</v>
      </c>
      <c r="H448" s="51">
        <v>73748.323000000004</v>
      </c>
      <c r="I448" s="51">
        <v>18.36</v>
      </c>
      <c r="J448" s="51">
        <v>247.94</v>
      </c>
      <c r="K448" s="51">
        <v>7</v>
      </c>
      <c r="L448" s="51">
        <v>20</v>
      </c>
      <c r="M448" s="117">
        <f t="shared" si="29"/>
        <v>541</v>
      </c>
      <c r="N448" s="51"/>
      <c r="O448" s="51">
        <v>450</v>
      </c>
      <c r="P448" s="51">
        <v>91</v>
      </c>
      <c r="Q448" s="83">
        <v>37536</v>
      </c>
      <c r="R448" s="83">
        <v>38276</v>
      </c>
      <c r="S448" s="84" t="s" ph="1">
        <v>1776</v>
      </c>
      <c r="T448" s="77" t="s" ph="1">
        <v>1776</v>
      </c>
    </row>
    <row r="449" spans="1:20" ht="24.75" customHeight="1">
      <c r="A449" s="50">
        <v>446</v>
      </c>
      <c r="B449" s="51" t="s">
        <v>99</v>
      </c>
      <c r="C449" s="51" t="str">
        <f t="shared" si="27"/>
        <v>아파트</v>
      </c>
      <c r="D449" s="51" t="s">
        <v>206</v>
      </c>
      <c r="E449" s="51" t="s">
        <v>213</v>
      </c>
      <c r="F449" s="51" t="s">
        <v>100</v>
      </c>
      <c r="G449" s="51">
        <v>4249</v>
      </c>
      <c r="H449" s="51">
        <v>12183.6474</v>
      </c>
      <c r="I449" s="51">
        <v>27.55</v>
      </c>
      <c r="J449" s="51">
        <v>228.56</v>
      </c>
      <c r="K449" s="51">
        <v>1</v>
      </c>
      <c r="L449" s="51">
        <v>12</v>
      </c>
      <c r="M449" s="117">
        <f t="shared" si="29"/>
        <v>85</v>
      </c>
      <c r="N449" s="51">
        <v>85</v>
      </c>
      <c r="O449" s="51"/>
      <c r="P449" s="51"/>
      <c r="Q449" s="83">
        <v>37782</v>
      </c>
      <c r="R449" s="83">
        <v>38295</v>
      </c>
      <c r="S449" s="84" t="s" ph="1">
        <v>1774</v>
      </c>
      <c r="T449" s="77" t="s" ph="1">
        <v>1775</v>
      </c>
    </row>
    <row r="450" spans="1:20" ht="24.75" customHeight="1">
      <c r="A450" s="50">
        <v>447</v>
      </c>
      <c r="B450" s="51" t="s">
        <v>101</v>
      </c>
      <c r="C450" s="51" t="str">
        <f t="shared" si="27"/>
        <v>아파트</v>
      </c>
      <c r="D450" s="51" t="s">
        <v>209</v>
      </c>
      <c r="E450" s="51" t="s">
        <v>923</v>
      </c>
      <c r="F450" s="51" t="s">
        <v>102</v>
      </c>
      <c r="G450" s="51">
        <v>20675</v>
      </c>
      <c r="H450" s="51">
        <v>54204.26</v>
      </c>
      <c r="I450" s="51">
        <v>18.649999999999999</v>
      </c>
      <c r="J450" s="51">
        <v>248.51</v>
      </c>
      <c r="K450" s="51">
        <v>4</v>
      </c>
      <c r="L450" s="51">
        <v>20</v>
      </c>
      <c r="M450" s="117">
        <f t="shared" si="29"/>
        <v>477</v>
      </c>
      <c r="N450" s="51">
        <v>129</v>
      </c>
      <c r="O450" s="51">
        <v>348</v>
      </c>
      <c r="P450" s="51"/>
      <c r="Q450" s="83">
        <v>35656</v>
      </c>
      <c r="R450" s="83">
        <v>38455</v>
      </c>
      <c r="S450" s="84" t="s" ph="1">
        <v>1777</v>
      </c>
      <c r="T450" s="77" t="s" ph="1">
        <v>1778</v>
      </c>
    </row>
    <row r="451" spans="1:20" ht="24.75" customHeight="1">
      <c r="A451" s="50">
        <v>448</v>
      </c>
      <c r="B451" s="51" t="s">
        <v>103</v>
      </c>
      <c r="C451" s="51" t="str">
        <f t="shared" si="27"/>
        <v>아파트</v>
      </c>
      <c r="D451" s="51" t="s">
        <v>209</v>
      </c>
      <c r="E451" s="51" t="s">
        <v>335</v>
      </c>
      <c r="F451" s="51" t="s">
        <v>104</v>
      </c>
      <c r="G451" s="51">
        <v>4208</v>
      </c>
      <c r="H451" s="51">
        <v>7514.07</v>
      </c>
      <c r="I451" s="51">
        <v>18.690000000000001</v>
      </c>
      <c r="J451" s="51">
        <v>156.16999999999999</v>
      </c>
      <c r="K451" s="51">
        <v>1</v>
      </c>
      <c r="L451" s="51">
        <v>10</v>
      </c>
      <c r="M451" s="117">
        <f t="shared" si="29"/>
        <v>60</v>
      </c>
      <c r="N451" s="51"/>
      <c r="O451" s="51">
        <v>60</v>
      </c>
      <c r="P451" s="51"/>
      <c r="Q451" s="83">
        <v>38003</v>
      </c>
      <c r="R451" s="83">
        <v>38482</v>
      </c>
      <c r="S451" s="76" t="s" ph="1">
        <v>1779</v>
      </c>
      <c r="T451" s="77" t="s" ph="1">
        <v>1780</v>
      </c>
    </row>
    <row r="452" spans="1:20" ht="24.75" customHeight="1">
      <c r="A452" s="50">
        <v>449</v>
      </c>
      <c r="B452" s="51" t="s">
        <v>105</v>
      </c>
      <c r="C452" s="51" t="str">
        <f t="shared" si="27"/>
        <v>아파트</v>
      </c>
      <c r="D452" s="51" t="s">
        <v>209</v>
      </c>
      <c r="E452" s="51" t="s">
        <v>330</v>
      </c>
      <c r="F452" s="51" t="s">
        <v>106</v>
      </c>
      <c r="G452" s="51">
        <v>5100</v>
      </c>
      <c r="H452" s="51">
        <v>10708.933999999999</v>
      </c>
      <c r="I452" s="51">
        <v>20.399999999999999</v>
      </c>
      <c r="J452" s="51">
        <v>203.2</v>
      </c>
      <c r="K452" s="51">
        <v>1</v>
      </c>
      <c r="L452" s="51">
        <v>15</v>
      </c>
      <c r="M452" s="117">
        <f t="shared" si="29"/>
        <v>95</v>
      </c>
      <c r="N452" s="51"/>
      <c r="O452" s="51">
        <v>90</v>
      </c>
      <c r="P452" s="51">
        <v>5</v>
      </c>
      <c r="Q452" s="83">
        <v>37797</v>
      </c>
      <c r="R452" s="83">
        <v>38485</v>
      </c>
      <c r="S452" s="76" t="s" ph="1">
        <v>1781</v>
      </c>
      <c r="T452" s="77" t="s" ph="1">
        <v>1782</v>
      </c>
    </row>
    <row r="453" spans="1:20" ht="24.75" customHeight="1">
      <c r="A453" s="50">
        <v>450</v>
      </c>
      <c r="B453" s="51" t="s">
        <v>109</v>
      </c>
      <c r="C453" s="51" t="str">
        <f t="shared" ref="C453:C483" si="30">IF(L453&gt;=5,"아파트",IF(H453/K453&gt;660,"연립","다세대"))</f>
        <v>아파트</v>
      </c>
      <c r="D453" s="51" t="s">
        <v>209</v>
      </c>
      <c r="E453" s="51" t="s">
        <v>393</v>
      </c>
      <c r="F453" s="51" t="s">
        <v>110</v>
      </c>
      <c r="G453" s="51">
        <v>19993</v>
      </c>
      <c r="H453" s="51">
        <v>54852.91</v>
      </c>
      <c r="I453" s="51">
        <v>20.07</v>
      </c>
      <c r="J453" s="51">
        <v>243.3</v>
      </c>
      <c r="K453" s="51">
        <v>5</v>
      </c>
      <c r="L453" s="51">
        <v>20</v>
      </c>
      <c r="M453" s="117">
        <f t="shared" si="29"/>
        <v>419</v>
      </c>
      <c r="N453" s="51"/>
      <c r="O453" s="51">
        <v>419</v>
      </c>
      <c r="P453" s="51"/>
      <c r="Q453" s="83">
        <v>37797</v>
      </c>
      <c r="R453" s="83">
        <v>38594</v>
      </c>
      <c r="S453" s="76" t="s" ph="1">
        <v>1783</v>
      </c>
      <c r="T453" s="77" t="s" ph="1">
        <v>1757</v>
      </c>
    </row>
    <row r="454" spans="1:20" ht="24.75" customHeight="1">
      <c r="A454" s="50">
        <v>451</v>
      </c>
      <c r="B454" s="51" t="s">
        <v>107</v>
      </c>
      <c r="C454" s="51" t="str">
        <f t="shared" si="30"/>
        <v>아파트</v>
      </c>
      <c r="D454" s="51" t="s">
        <v>209</v>
      </c>
      <c r="E454" s="51" t="s">
        <v>663</v>
      </c>
      <c r="F454" s="51" t="s">
        <v>108</v>
      </c>
      <c r="G454" s="51">
        <v>13630</v>
      </c>
      <c r="H454" s="51">
        <v>39581.39</v>
      </c>
      <c r="I454" s="51">
        <v>19.09</v>
      </c>
      <c r="J454" s="51">
        <v>249.26</v>
      </c>
      <c r="K454" s="51">
        <v>3</v>
      </c>
      <c r="L454" s="51">
        <v>19</v>
      </c>
      <c r="M454" s="117">
        <f t="shared" si="29"/>
        <v>224</v>
      </c>
      <c r="N454" s="51"/>
      <c r="O454" s="51"/>
      <c r="P454" s="51">
        <v>224</v>
      </c>
      <c r="Q454" s="83">
        <v>37799</v>
      </c>
      <c r="R454" s="83">
        <v>38594</v>
      </c>
      <c r="S454" s="76" t="s" ph="1">
        <v>1784</v>
      </c>
      <c r="T454" s="77" t="s" ph="1">
        <v>1785</v>
      </c>
    </row>
    <row r="455" spans="1:20" ht="24.75" customHeight="1">
      <c r="A455" s="50">
        <v>452</v>
      </c>
      <c r="B455" s="51" t="s">
        <v>111</v>
      </c>
      <c r="C455" s="51" t="str">
        <f t="shared" si="30"/>
        <v>아파트</v>
      </c>
      <c r="D455" s="51" t="s">
        <v>209</v>
      </c>
      <c r="E455" s="51" t="s">
        <v>393</v>
      </c>
      <c r="F455" s="51" t="s">
        <v>112</v>
      </c>
      <c r="G455" s="51">
        <v>58514</v>
      </c>
      <c r="H455" s="51">
        <v>172867.79070000001</v>
      </c>
      <c r="I455" s="51">
        <v>17.68</v>
      </c>
      <c r="J455" s="51">
        <v>249.24</v>
      </c>
      <c r="K455" s="51">
        <v>9</v>
      </c>
      <c r="L455" s="51">
        <v>20</v>
      </c>
      <c r="M455" s="117">
        <f t="shared" si="29"/>
        <v>888</v>
      </c>
      <c r="N455" s="51"/>
      <c r="O455" s="51"/>
      <c r="P455" s="51">
        <v>888</v>
      </c>
      <c r="Q455" s="83">
        <v>37793</v>
      </c>
      <c r="R455" s="83">
        <v>38646</v>
      </c>
      <c r="S455" s="76" t="s" ph="1">
        <v>1786</v>
      </c>
      <c r="T455" s="77" t="s" ph="1">
        <v>1787</v>
      </c>
    </row>
    <row r="456" spans="1:20" ht="24.75" customHeight="1">
      <c r="A456" s="50">
        <v>453</v>
      </c>
      <c r="B456" s="51" t="s">
        <v>113</v>
      </c>
      <c r="C456" s="51" t="str">
        <f t="shared" si="30"/>
        <v>아파트</v>
      </c>
      <c r="D456" s="51" t="s">
        <v>206</v>
      </c>
      <c r="E456" s="51" t="s">
        <v>676</v>
      </c>
      <c r="F456" s="51" t="s">
        <v>114</v>
      </c>
      <c r="G456" s="51">
        <v>51856</v>
      </c>
      <c r="H456" s="51">
        <v>135588.18909999999</v>
      </c>
      <c r="I456" s="51">
        <v>21.38</v>
      </c>
      <c r="J456" s="51">
        <v>206.81</v>
      </c>
      <c r="K456" s="51">
        <v>10</v>
      </c>
      <c r="L456" s="51">
        <v>12</v>
      </c>
      <c r="M456" s="117">
        <f t="shared" si="29"/>
        <v>644</v>
      </c>
      <c r="N456" s="51"/>
      <c r="O456" s="51"/>
      <c r="P456" s="51">
        <v>644</v>
      </c>
      <c r="Q456" s="83">
        <v>37802</v>
      </c>
      <c r="R456" s="83">
        <v>38660</v>
      </c>
      <c r="S456" s="76" t="s" ph="1">
        <v>1788</v>
      </c>
      <c r="T456" s="77" t="s" ph="1">
        <v>1386</v>
      </c>
    </row>
    <row r="457" spans="1:20" ht="24.75" customHeight="1">
      <c r="A457" s="50">
        <v>454</v>
      </c>
      <c r="B457" s="51" t="s">
        <v>115</v>
      </c>
      <c r="C457" s="51" t="str">
        <f t="shared" si="30"/>
        <v>아파트</v>
      </c>
      <c r="D457" s="51" t="s">
        <v>206</v>
      </c>
      <c r="E457" s="51" t="s">
        <v>676</v>
      </c>
      <c r="F457" s="51" t="s">
        <v>116</v>
      </c>
      <c r="G457" s="51">
        <v>43193</v>
      </c>
      <c r="H457" s="51">
        <v>116955.51300000001</v>
      </c>
      <c r="I457" s="51">
        <v>24.19</v>
      </c>
      <c r="J457" s="51">
        <v>219.98</v>
      </c>
      <c r="K457" s="51">
        <v>9</v>
      </c>
      <c r="L457" s="51">
        <v>12</v>
      </c>
      <c r="M457" s="117">
        <f t="shared" si="29"/>
        <v>720</v>
      </c>
      <c r="N457" s="51"/>
      <c r="O457" s="51">
        <v>432</v>
      </c>
      <c r="P457" s="51">
        <v>288</v>
      </c>
      <c r="Q457" s="83">
        <v>37802</v>
      </c>
      <c r="R457" s="83">
        <v>38660</v>
      </c>
      <c r="S457" s="76" t="s" ph="1">
        <v>1788</v>
      </c>
      <c r="T457" s="86" t="s" ph="1">
        <v>1386</v>
      </c>
    </row>
    <row r="458" spans="1:20" ht="24.75" customHeight="1">
      <c r="A458" s="50">
        <v>455</v>
      </c>
      <c r="B458" s="51" t="s">
        <v>117</v>
      </c>
      <c r="C458" s="51" t="str">
        <f t="shared" si="30"/>
        <v>아파트</v>
      </c>
      <c r="D458" s="51" t="s">
        <v>209</v>
      </c>
      <c r="E458" s="51" t="s">
        <v>923</v>
      </c>
      <c r="F458" s="51" t="s">
        <v>118</v>
      </c>
      <c r="G458" s="51">
        <v>44560</v>
      </c>
      <c r="H458" s="51">
        <v>119789.3009</v>
      </c>
      <c r="I458" s="51">
        <v>19.260000000000002</v>
      </c>
      <c r="J458" s="51">
        <v>240.01</v>
      </c>
      <c r="K458" s="51">
        <v>9</v>
      </c>
      <c r="L458" s="51">
        <v>20</v>
      </c>
      <c r="M458" s="117">
        <f t="shared" si="29"/>
        <v>888</v>
      </c>
      <c r="N458" s="51"/>
      <c r="O458" s="51">
        <v>888</v>
      </c>
      <c r="P458" s="51"/>
      <c r="Q458" s="83">
        <v>37802</v>
      </c>
      <c r="R458" s="83">
        <v>38678</v>
      </c>
      <c r="S458" s="76" t="s" ph="1">
        <v>1789</v>
      </c>
      <c r="T458" s="77" t="s" ph="1">
        <v>1790</v>
      </c>
    </row>
    <row r="459" spans="1:20" ht="24.75" customHeight="1">
      <c r="A459" s="50">
        <v>456</v>
      </c>
      <c r="B459" s="51" t="s">
        <v>121</v>
      </c>
      <c r="C459" s="51" t="str">
        <f t="shared" si="30"/>
        <v>아파트</v>
      </c>
      <c r="D459" s="51" t="s">
        <v>206</v>
      </c>
      <c r="E459" s="51" t="s">
        <v>224</v>
      </c>
      <c r="F459" s="51" t="s">
        <v>122</v>
      </c>
      <c r="G459" s="51">
        <v>1258</v>
      </c>
      <c r="H459" s="51">
        <v>2749.68</v>
      </c>
      <c r="I459" s="51">
        <v>37.56</v>
      </c>
      <c r="J459" s="51">
        <v>218.58</v>
      </c>
      <c r="K459" s="51">
        <v>1</v>
      </c>
      <c r="L459" s="51">
        <v>7</v>
      </c>
      <c r="M459" s="117">
        <f t="shared" si="29"/>
        <v>20</v>
      </c>
      <c r="N459" s="51"/>
      <c r="O459" s="51">
        <v>20</v>
      </c>
      <c r="P459" s="51"/>
      <c r="Q459" s="83">
        <v>35983</v>
      </c>
      <c r="R459" s="83">
        <v>38715</v>
      </c>
      <c r="S459" s="76" t="s" ph="1">
        <v>1791</v>
      </c>
      <c r="T459" s="77" t="s" ph="1">
        <v>1792</v>
      </c>
    </row>
    <row r="460" spans="1:20" ht="24.75" customHeight="1">
      <c r="A460" s="50">
        <v>457</v>
      </c>
      <c r="B460" s="51" t="s">
        <v>119</v>
      </c>
      <c r="C460" s="51" t="str">
        <f t="shared" si="30"/>
        <v>아파트</v>
      </c>
      <c r="D460" s="51" t="s">
        <v>209</v>
      </c>
      <c r="E460" s="51" t="s">
        <v>1701</v>
      </c>
      <c r="F460" s="51" t="s">
        <v>120</v>
      </c>
      <c r="G460" s="51">
        <v>21115.9</v>
      </c>
      <c r="H460" s="51">
        <v>56617.944000000003</v>
      </c>
      <c r="I460" s="51">
        <v>19.329999999999998</v>
      </c>
      <c r="J460" s="51">
        <v>248.86</v>
      </c>
      <c r="K460" s="51">
        <v>7</v>
      </c>
      <c r="L460" s="51">
        <v>19</v>
      </c>
      <c r="M460" s="117">
        <f t="shared" si="29"/>
        <v>400</v>
      </c>
      <c r="N460" s="51">
        <v>32</v>
      </c>
      <c r="O460" s="51">
        <v>68</v>
      </c>
      <c r="P460" s="51">
        <v>300</v>
      </c>
      <c r="Q460" s="83">
        <v>37799</v>
      </c>
      <c r="R460" s="83">
        <v>38715</v>
      </c>
      <c r="S460" s="87" t="s" ph="1">
        <v>1793</v>
      </c>
      <c r="T460" s="77" t="s" ph="1">
        <v>1793</v>
      </c>
    </row>
    <row r="461" spans="1:20" s="2" customFormat="1" ht="24.75" customHeight="1">
      <c r="A461" s="50">
        <v>458</v>
      </c>
      <c r="B461" s="51" t="s">
        <v>125</v>
      </c>
      <c r="C461" s="51" t="str">
        <f t="shared" si="30"/>
        <v>아파트</v>
      </c>
      <c r="D461" s="51" t="s">
        <v>209</v>
      </c>
      <c r="E461" s="51" t="s">
        <v>315</v>
      </c>
      <c r="F461" s="51" t="s">
        <v>126</v>
      </c>
      <c r="G461" s="51">
        <v>12264</v>
      </c>
      <c r="H461" s="51">
        <v>35377.01</v>
      </c>
      <c r="I461" s="51">
        <v>15.02</v>
      </c>
      <c r="J461" s="51">
        <v>249.83</v>
      </c>
      <c r="K461" s="51">
        <v>2</v>
      </c>
      <c r="L461" s="51">
        <v>24</v>
      </c>
      <c r="M461" s="117">
        <f t="shared" si="29"/>
        <v>260</v>
      </c>
      <c r="N461" s="51"/>
      <c r="O461" s="51">
        <v>212</v>
      </c>
      <c r="P461" s="51">
        <v>48</v>
      </c>
      <c r="Q461" s="83">
        <v>37799</v>
      </c>
      <c r="R461" s="83">
        <v>38866</v>
      </c>
      <c r="S461" s="76" t="s" ph="1">
        <v>127</v>
      </c>
      <c r="T461" s="77" t="s" ph="1">
        <v>1794</v>
      </c>
    </row>
    <row r="462" spans="1:20" ht="24.75" customHeight="1">
      <c r="A462" s="50">
        <v>459</v>
      </c>
      <c r="B462" s="51" t="s">
        <v>128</v>
      </c>
      <c r="C462" s="51" t="str">
        <f t="shared" si="30"/>
        <v>아파트</v>
      </c>
      <c r="D462" s="51" t="s">
        <v>206</v>
      </c>
      <c r="E462" s="51" t="s">
        <v>415</v>
      </c>
      <c r="F462" s="51" t="s">
        <v>129</v>
      </c>
      <c r="G462" s="51">
        <v>21837</v>
      </c>
      <c r="H462" s="51">
        <v>65269.492200000001</v>
      </c>
      <c r="I462" s="51">
        <v>20.79</v>
      </c>
      <c r="J462" s="51">
        <v>249.53</v>
      </c>
      <c r="K462" s="51">
        <v>4</v>
      </c>
      <c r="L462" s="51">
        <v>19</v>
      </c>
      <c r="M462" s="117">
        <f t="shared" si="29"/>
        <v>428</v>
      </c>
      <c r="N462" s="51"/>
      <c r="O462" s="51">
        <v>324</v>
      </c>
      <c r="P462" s="51">
        <v>104</v>
      </c>
      <c r="Q462" s="83">
        <v>38106</v>
      </c>
      <c r="R462" s="83">
        <v>38877</v>
      </c>
      <c r="S462" s="76" t="s" ph="1">
        <v>1680</v>
      </c>
      <c r="T462" s="77" t="s" ph="1">
        <v>1795</v>
      </c>
    </row>
    <row r="463" spans="1:20" ht="24.75" customHeight="1">
      <c r="A463" s="50">
        <v>460</v>
      </c>
      <c r="B463" s="51" t="s">
        <v>130</v>
      </c>
      <c r="C463" s="51" t="str">
        <f t="shared" si="30"/>
        <v>아파트</v>
      </c>
      <c r="D463" s="51" t="s">
        <v>206</v>
      </c>
      <c r="E463" s="51" t="s">
        <v>415</v>
      </c>
      <c r="F463" s="51" t="s">
        <v>131</v>
      </c>
      <c r="G463" s="51">
        <v>19725</v>
      </c>
      <c r="H463" s="51">
        <v>56136.915200000003</v>
      </c>
      <c r="I463" s="51">
        <v>19.829999999999998</v>
      </c>
      <c r="J463" s="51">
        <v>249.48</v>
      </c>
      <c r="K463" s="51">
        <v>4</v>
      </c>
      <c r="L463" s="51">
        <v>19</v>
      </c>
      <c r="M463" s="117">
        <f t="shared" si="29"/>
        <v>360</v>
      </c>
      <c r="N463" s="51"/>
      <c r="O463" s="51"/>
      <c r="P463" s="51">
        <v>360</v>
      </c>
      <c r="Q463" s="83">
        <v>38107</v>
      </c>
      <c r="R463" s="83">
        <v>38880</v>
      </c>
      <c r="S463" s="76" t="s" ph="1">
        <v>1796</v>
      </c>
      <c r="T463" s="77" t="s" ph="1">
        <v>1767</v>
      </c>
    </row>
    <row r="464" spans="1:20" s="39" customFormat="1" ht="24.75" customHeight="1">
      <c r="A464" s="50">
        <v>461</v>
      </c>
      <c r="B464" s="51" t="s">
        <v>132</v>
      </c>
      <c r="C464" s="51" t="str">
        <f t="shared" si="30"/>
        <v>아파트</v>
      </c>
      <c r="D464" s="51" t="s">
        <v>206</v>
      </c>
      <c r="E464" s="51" t="s">
        <v>974</v>
      </c>
      <c r="F464" s="51" t="s">
        <v>133</v>
      </c>
      <c r="G464" s="51">
        <v>15506</v>
      </c>
      <c r="H464" s="51">
        <v>53550</v>
      </c>
      <c r="I464" s="51">
        <v>22.08</v>
      </c>
      <c r="J464" s="51">
        <v>212.86</v>
      </c>
      <c r="K464" s="51">
        <v>4</v>
      </c>
      <c r="L464" s="51">
        <v>15</v>
      </c>
      <c r="M464" s="117">
        <f t="shared" si="29"/>
        <v>264</v>
      </c>
      <c r="N464" s="51">
        <v>5</v>
      </c>
      <c r="O464" s="51">
        <v>259</v>
      </c>
      <c r="P464" s="51"/>
      <c r="Q464" s="83">
        <v>38359</v>
      </c>
      <c r="R464" s="83" t="s">
        <v>1797</v>
      </c>
      <c r="S464" s="76" t="s" ph="1">
        <v>1382</v>
      </c>
      <c r="T464" s="77" t="s" ph="1">
        <v>1798</v>
      </c>
    </row>
    <row r="465" spans="1:20" ht="24.75" customHeight="1">
      <c r="A465" s="50">
        <v>462</v>
      </c>
      <c r="B465" s="51" t="s">
        <v>123</v>
      </c>
      <c r="C465" s="51" t="str">
        <f t="shared" si="30"/>
        <v>아파트</v>
      </c>
      <c r="D465" s="51" t="s">
        <v>209</v>
      </c>
      <c r="E465" s="51" t="s">
        <v>540</v>
      </c>
      <c r="F465" s="51" t="s">
        <v>124</v>
      </c>
      <c r="G465" s="51">
        <v>31859.84</v>
      </c>
      <c r="H465" s="51">
        <v>99936.385500000004</v>
      </c>
      <c r="I465" s="51">
        <v>18.350000000000001</v>
      </c>
      <c r="J465" s="51">
        <v>248.91</v>
      </c>
      <c r="K465" s="51">
        <v>9</v>
      </c>
      <c r="L465" s="51">
        <v>20</v>
      </c>
      <c r="M465" s="117">
        <f t="shared" si="29"/>
        <v>674</v>
      </c>
      <c r="N465" s="51">
        <v>107</v>
      </c>
      <c r="O465" s="51">
        <v>295</v>
      </c>
      <c r="P465" s="51">
        <v>272</v>
      </c>
      <c r="Q465" s="83">
        <v>37799</v>
      </c>
      <c r="R465" s="83">
        <v>38918</v>
      </c>
      <c r="S465" s="76" t="s" ph="1">
        <v>1799</v>
      </c>
      <c r="T465" s="77" t="s" ph="1">
        <v>1800</v>
      </c>
    </row>
    <row r="466" spans="1:20" ht="24.75" customHeight="1">
      <c r="A466" s="50">
        <v>463</v>
      </c>
      <c r="B466" s="51" t="s">
        <v>134</v>
      </c>
      <c r="C466" s="51" t="str">
        <f t="shared" si="30"/>
        <v>아파트</v>
      </c>
      <c r="D466" s="51" t="s">
        <v>206</v>
      </c>
      <c r="E466" s="51" t="s">
        <v>213</v>
      </c>
      <c r="F466" s="51" t="s">
        <v>135</v>
      </c>
      <c r="G466" s="51">
        <v>2322.8000000000002</v>
      </c>
      <c r="H466" s="51">
        <v>13902.83</v>
      </c>
      <c r="I466" s="51"/>
      <c r="J466" s="51"/>
      <c r="K466" s="51">
        <v>1</v>
      </c>
      <c r="L466" s="51">
        <v>13</v>
      </c>
      <c r="M466" s="117">
        <f t="shared" si="29"/>
        <v>98</v>
      </c>
      <c r="N466" s="51"/>
      <c r="O466" s="51">
        <v>79</v>
      </c>
      <c r="P466" s="51">
        <v>19</v>
      </c>
      <c r="Q466" s="83">
        <v>37900</v>
      </c>
      <c r="R466" s="83">
        <v>38922</v>
      </c>
      <c r="S466" s="76" ph="1"/>
      <c r="T466" s="77" ph="1"/>
    </row>
    <row r="467" spans="1:20" ht="24.75" customHeight="1">
      <c r="A467" s="50">
        <v>464</v>
      </c>
      <c r="B467" s="51" t="s">
        <v>136</v>
      </c>
      <c r="C467" s="51" t="str">
        <f t="shared" si="30"/>
        <v>아파트</v>
      </c>
      <c r="D467" s="51" t="s">
        <v>209</v>
      </c>
      <c r="E467" s="51" t="s">
        <v>303</v>
      </c>
      <c r="F467" s="51" t="s">
        <v>137</v>
      </c>
      <c r="G467" s="51">
        <v>17235</v>
      </c>
      <c r="H467" s="51">
        <v>46981.241000000002</v>
      </c>
      <c r="I467" s="51">
        <v>21.19</v>
      </c>
      <c r="J467" s="51">
        <v>214.54</v>
      </c>
      <c r="K467" s="51">
        <v>7</v>
      </c>
      <c r="L467" s="51">
        <v>15</v>
      </c>
      <c r="M467" s="117">
        <f t="shared" si="29"/>
        <v>500</v>
      </c>
      <c r="N467" s="51">
        <v>500</v>
      </c>
      <c r="O467" s="51"/>
      <c r="P467" s="51"/>
      <c r="Q467" s="83">
        <v>38168</v>
      </c>
      <c r="R467" s="83">
        <v>38930</v>
      </c>
      <c r="S467" s="76" t="s" ph="1">
        <v>1374</v>
      </c>
      <c r="T467" s="77" t="s" ph="1">
        <v>1801</v>
      </c>
    </row>
    <row r="468" spans="1:20" s="2" customFormat="1" ht="24.75" customHeight="1">
      <c r="A468" s="50">
        <v>465</v>
      </c>
      <c r="B468" s="51" t="s">
        <v>138</v>
      </c>
      <c r="C468" s="51" t="str">
        <f t="shared" si="30"/>
        <v>아파트</v>
      </c>
      <c r="D468" s="51" t="s">
        <v>209</v>
      </c>
      <c r="E468" s="51" t="s">
        <v>364</v>
      </c>
      <c r="F468" s="51" t="s">
        <v>139</v>
      </c>
      <c r="G468" s="51">
        <v>16210</v>
      </c>
      <c r="H468" s="51">
        <v>47523.74</v>
      </c>
      <c r="I468" s="51">
        <v>19.64</v>
      </c>
      <c r="J468" s="51">
        <v>249.59</v>
      </c>
      <c r="K468" s="51">
        <v>6</v>
      </c>
      <c r="L468" s="51">
        <v>19</v>
      </c>
      <c r="M468" s="117">
        <f t="shared" si="29"/>
        <v>370</v>
      </c>
      <c r="N468" s="51"/>
      <c r="O468" s="51">
        <f>114+78+81+23</f>
        <v>296</v>
      </c>
      <c r="P468" s="51">
        <v>74</v>
      </c>
      <c r="Q468" s="83">
        <v>37799</v>
      </c>
      <c r="R468" s="83">
        <v>38953</v>
      </c>
      <c r="S468" s="76" t="s" ph="1">
        <v>1802</v>
      </c>
      <c r="T468" s="77" t="s" ph="1">
        <v>1803</v>
      </c>
    </row>
    <row r="469" spans="1:20" s="2" customFormat="1" ht="24.75" customHeight="1">
      <c r="A469" s="50">
        <v>466</v>
      </c>
      <c r="B469" s="51" t="s">
        <v>140</v>
      </c>
      <c r="C469" s="51" t="str">
        <f t="shared" si="30"/>
        <v>아파트</v>
      </c>
      <c r="D469" s="51" t="s">
        <v>209</v>
      </c>
      <c r="E469" s="51" t="s">
        <v>393</v>
      </c>
      <c r="F469" s="51" t="s">
        <v>141</v>
      </c>
      <c r="G469" s="51">
        <v>9983</v>
      </c>
      <c r="H469" s="51">
        <v>31059.364300000001</v>
      </c>
      <c r="I469" s="51">
        <v>21.61</v>
      </c>
      <c r="J469" s="51">
        <v>226.08</v>
      </c>
      <c r="K469" s="51">
        <v>5</v>
      </c>
      <c r="L469" s="51">
        <v>15</v>
      </c>
      <c r="M469" s="117">
        <f t="shared" si="29"/>
        <v>140</v>
      </c>
      <c r="N469" s="51"/>
      <c r="O469" s="51"/>
      <c r="P469" s="51">
        <v>140</v>
      </c>
      <c r="Q469" s="83">
        <v>38390</v>
      </c>
      <c r="R469" s="83">
        <v>38994</v>
      </c>
      <c r="S469" s="76" t="s" ph="1">
        <v>1757</v>
      </c>
      <c r="T469" s="77" t="s" ph="1">
        <v>1804</v>
      </c>
    </row>
    <row r="470" spans="1:20" s="11" customFormat="1" ht="24.75" customHeight="1">
      <c r="A470" s="50">
        <v>467</v>
      </c>
      <c r="B470" s="51" t="s">
        <v>142</v>
      </c>
      <c r="C470" s="51" t="str">
        <f t="shared" si="30"/>
        <v>아파트</v>
      </c>
      <c r="D470" s="51" t="s">
        <v>206</v>
      </c>
      <c r="E470" s="51" t="s">
        <v>213</v>
      </c>
      <c r="F470" s="51" t="s">
        <v>143</v>
      </c>
      <c r="G470" s="51">
        <v>59558.45</v>
      </c>
      <c r="H470" s="51">
        <v>182623.33</v>
      </c>
      <c r="I470" s="51">
        <v>18.600000000000001</v>
      </c>
      <c r="J470" s="51">
        <v>249.74</v>
      </c>
      <c r="K470" s="51">
        <v>15</v>
      </c>
      <c r="L470" s="51">
        <v>20</v>
      </c>
      <c r="M470" s="117">
        <f t="shared" si="29"/>
        <v>1236</v>
      </c>
      <c r="N470" s="51">
        <v>218</v>
      </c>
      <c r="O470" s="51">
        <v>654</v>
      </c>
      <c r="P470" s="51">
        <v>364</v>
      </c>
      <c r="Q470" s="88">
        <v>37799</v>
      </c>
      <c r="R470" s="83">
        <v>39038</v>
      </c>
      <c r="S470" s="76" t="s" ph="1">
        <v>1805</v>
      </c>
      <c r="T470" s="89" t="s" ph="1">
        <v>1803</v>
      </c>
    </row>
    <row r="471" spans="1:20" s="11" customFormat="1" ht="24.75" customHeight="1">
      <c r="A471" s="50">
        <v>468</v>
      </c>
      <c r="B471" s="51" t="s">
        <v>144</v>
      </c>
      <c r="C471" s="51" t="str">
        <f t="shared" si="30"/>
        <v>아파트</v>
      </c>
      <c r="D471" s="51" t="s">
        <v>209</v>
      </c>
      <c r="E471" s="51" t="s">
        <v>330</v>
      </c>
      <c r="F471" s="51" t="s">
        <v>145</v>
      </c>
      <c r="G471" s="51">
        <v>46095</v>
      </c>
      <c r="H471" s="51">
        <v>134941.467</v>
      </c>
      <c r="I471" s="51">
        <v>19.21</v>
      </c>
      <c r="J471" s="51">
        <v>229.83</v>
      </c>
      <c r="K471" s="51">
        <v>10</v>
      </c>
      <c r="L471" s="51">
        <v>15</v>
      </c>
      <c r="M471" s="117">
        <f t="shared" si="29"/>
        <v>651</v>
      </c>
      <c r="N471" s="51"/>
      <c r="O471" s="51"/>
      <c r="P471" s="51">
        <v>651</v>
      </c>
      <c r="Q471" s="88">
        <v>38252</v>
      </c>
      <c r="R471" s="83">
        <v>39084</v>
      </c>
      <c r="S471" s="76" t="s" ph="1">
        <v>1806</v>
      </c>
      <c r="T471" s="77" t="s" ph="1">
        <v>1807</v>
      </c>
    </row>
    <row r="472" spans="1:20" s="2" customFormat="1" ht="24.75" customHeight="1">
      <c r="A472" s="50">
        <v>469</v>
      </c>
      <c r="B472" s="51" t="s">
        <v>146</v>
      </c>
      <c r="C472" s="51" t="str">
        <f t="shared" si="30"/>
        <v>아파트</v>
      </c>
      <c r="D472" s="51" t="s">
        <v>206</v>
      </c>
      <c r="E472" s="51" t="s">
        <v>213</v>
      </c>
      <c r="F472" s="51" t="s">
        <v>147</v>
      </c>
      <c r="G472" s="51">
        <v>72200.14</v>
      </c>
      <c r="H472" s="51">
        <v>227246.52</v>
      </c>
      <c r="I472" s="51">
        <v>16.46</v>
      </c>
      <c r="J472" s="51">
        <v>249.78</v>
      </c>
      <c r="K472" s="51">
        <v>19</v>
      </c>
      <c r="L472" s="51">
        <v>22</v>
      </c>
      <c r="M472" s="117">
        <f t="shared" si="29"/>
        <v>1549</v>
      </c>
      <c r="N472" s="51">
        <v>319</v>
      </c>
      <c r="O472" s="51">
        <v>706</v>
      </c>
      <c r="P472" s="51">
        <v>524</v>
      </c>
      <c r="Q472" s="88">
        <v>37802</v>
      </c>
      <c r="R472" s="83">
        <v>39106</v>
      </c>
      <c r="S472" s="76" t="s" ph="1">
        <v>1808</v>
      </c>
      <c r="T472" s="89" t="s" ph="1">
        <v>1809</v>
      </c>
    </row>
    <row r="473" spans="1:20" s="2" customFormat="1" ht="24.75" customHeight="1">
      <c r="A473" s="50">
        <v>470</v>
      </c>
      <c r="B473" s="51" t="s">
        <v>148</v>
      </c>
      <c r="C473" s="51" t="str">
        <f t="shared" si="30"/>
        <v>아파트</v>
      </c>
      <c r="D473" s="51" t="s">
        <v>209</v>
      </c>
      <c r="E473" s="51" t="s">
        <v>393</v>
      </c>
      <c r="F473" s="51" t="s">
        <v>149</v>
      </c>
      <c r="G473" s="51">
        <v>21125</v>
      </c>
      <c r="H473" s="51">
        <v>61493.895499999999</v>
      </c>
      <c r="I473" s="51">
        <v>19.84</v>
      </c>
      <c r="J473" s="51">
        <v>229.88</v>
      </c>
      <c r="K473" s="51">
        <v>7</v>
      </c>
      <c r="L473" s="51">
        <v>15</v>
      </c>
      <c r="M473" s="117">
        <f t="shared" si="29"/>
        <v>269</v>
      </c>
      <c r="N473" s="51"/>
      <c r="O473" s="51"/>
      <c r="P473" s="51">
        <v>269</v>
      </c>
      <c r="Q473" s="88">
        <v>38276</v>
      </c>
      <c r="R473" s="83">
        <v>39122</v>
      </c>
      <c r="S473" s="76" t="s" ph="1">
        <v>1786</v>
      </c>
      <c r="T473" s="89" t="s" ph="1">
        <v>1787</v>
      </c>
    </row>
    <row r="474" spans="1:20" s="2" customFormat="1" ht="24.75" customHeight="1">
      <c r="A474" s="50">
        <v>471</v>
      </c>
      <c r="B474" s="51" t="s">
        <v>154</v>
      </c>
      <c r="C474" s="51" t="str">
        <f t="shared" si="30"/>
        <v>아파트</v>
      </c>
      <c r="D474" s="51" t="s">
        <v>209</v>
      </c>
      <c r="E474" s="51" t="s">
        <v>393</v>
      </c>
      <c r="F474" s="51" t="s">
        <v>155</v>
      </c>
      <c r="G474" s="51">
        <v>13338</v>
      </c>
      <c r="H474" s="51">
        <v>36190.18</v>
      </c>
      <c r="I474" s="51">
        <v>22.01</v>
      </c>
      <c r="J474" s="51">
        <v>229.56</v>
      </c>
      <c r="K474" s="51">
        <v>3</v>
      </c>
      <c r="L474" s="51">
        <v>15</v>
      </c>
      <c r="M474" s="117">
        <f t="shared" si="29"/>
        <v>202</v>
      </c>
      <c r="N474" s="51"/>
      <c r="O474" s="51"/>
      <c r="P474" s="51">
        <v>202</v>
      </c>
      <c r="Q474" s="90">
        <v>38301</v>
      </c>
      <c r="R474" s="83">
        <v>39231</v>
      </c>
      <c r="S474" s="76" t="s" ph="1">
        <v>1400</v>
      </c>
      <c r="T474" s="77" t="s" ph="1">
        <v>1401</v>
      </c>
    </row>
    <row r="475" spans="1:20" s="2" customFormat="1" ht="24.75" customHeight="1">
      <c r="A475" s="50">
        <v>472</v>
      </c>
      <c r="B475" s="51" t="s">
        <v>152</v>
      </c>
      <c r="C475" s="51" t="str">
        <f t="shared" si="30"/>
        <v>아파트</v>
      </c>
      <c r="D475" s="51" t="s">
        <v>206</v>
      </c>
      <c r="E475" s="51" t="s">
        <v>1533</v>
      </c>
      <c r="F475" s="51" t="s">
        <v>153</v>
      </c>
      <c r="G475" s="51">
        <v>30294.12</v>
      </c>
      <c r="H475" s="51">
        <v>94644.69</v>
      </c>
      <c r="I475" s="51">
        <v>21.18</v>
      </c>
      <c r="J475" s="51">
        <v>249.43</v>
      </c>
      <c r="K475" s="51">
        <v>9</v>
      </c>
      <c r="L475" s="51">
        <v>20</v>
      </c>
      <c r="M475" s="117">
        <f t="shared" si="29"/>
        <v>602</v>
      </c>
      <c r="N475" s="51">
        <v>98</v>
      </c>
      <c r="O475" s="51">
        <v>277</v>
      </c>
      <c r="P475" s="51">
        <v>227</v>
      </c>
      <c r="Q475" s="90">
        <v>37802</v>
      </c>
      <c r="R475" s="83">
        <v>39268</v>
      </c>
      <c r="S475" s="76" t="s" ph="1">
        <v>1810</v>
      </c>
      <c r="T475" s="89" t="s" ph="1">
        <v>1811</v>
      </c>
    </row>
    <row r="476" spans="1:20" s="2" customFormat="1" ht="24.75" customHeight="1">
      <c r="A476" s="50">
        <v>473</v>
      </c>
      <c r="B476" s="41" t="s">
        <v>1812</v>
      </c>
      <c r="C476" s="51" t="str">
        <f t="shared" si="30"/>
        <v>아파트</v>
      </c>
      <c r="D476" s="41" t="s">
        <v>209</v>
      </c>
      <c r="E476" s="41" t="s">
        <v>393</v>
      </c>
      <c r="F476" s="41" t="s">
        <v>156</v>
      </c>
      <c r="G476" s="41">
        <v>39091</v>
      </c>
      <c r="H476" s="41">
        <v>72217.888000000006</v>
      </c>
      <c r="I476" s="42">
        <v>14.58</v>
      </c>
      <c r="J476" s="42">
        <v>160.22999999999999</v>
      </c>
      <c r="K476" s="41">
        <v>10</v>
      </c>
      <c r="L476" s="41">
        <v>15</v>
      </c>
      <c r="M476" s="117">
        <f t="shared" si="29"/>
        <v>949</v>
      </c>
      <c r="N476" s="41">
        <v>949</v>
      </c>
      <c r="O476" s="41"/>
      <c r="P476" s="41"/>
      <c r="Q476" s="43">
        <v>38303</v>
      </c>
      <c r="R476" s="83">
        <v>39339</v>
      </c>
      <c r="S476" s="76" t="s" ph="1">
        <v>1378</v>
      </c>
      <c r="T476" s="77" ph="1"/>
    </row>
    <row r="477" spans="1:20" s="2" customFormat="1" ht="24.75" customHeight="1">
      <c r="A477" s="50">
        <v>474</v>
      </c>
      <c r="B477" s="41" t="s">
        <v>1813</v>
      </c>
      <c r="C477" s="51" t="str">
        <f t="shared" si="30"/>
        <v>아파트</v>
      </c>
      <c r="D477" s="41" t="s">
        <v>209</v>
      </c>
      <c r="E477" s="41" t="s">
        <v>393</v>
      </c>
      <c r="F477" s="41" t="s">
        <v>157</v>
      </c>
      <c r="G477" s="41">
        <v>32443</v>
      </c>
      <c r="H477" s="41">
        <v>50778.442000000003</v>
      </c>
      <c r="I477" s="42">
        <v>12.39</v>
      </c>
      <c r="J477" s="42">
        <v>138.16999999999999</v>
      </c>
      <c r="K477" s="41">
        <v>7</v>
      </c>
      <c r="L477" s="41">
        <v>15</v>
      </c>
      <c r="M477" s="117">
        <f t="shared" si="29"/>
        <v>691</v>
      </c>
      <c r="N477" s="41">
        <v>691</v>
      </c>
      <c r="O477" s="41"/>
      <c r="P477" s="41"/>
      <c r="Q477" s="43">
        <v>38303</v>
      </c>
      <c r="R477" s="83">
        <v>39383</v>
      </c>
      <c r="S477" s="76" t="s" ph="1">
        <v>1378</v>
      </c>
      <c r="T477" s="77" ph="1"/>
    </row>
    <row r="478" spans="1:20" s="2" customFormat="1" ht="24.75" customHeight="1">
      <c r="A478" s="50">
        <v>475</v>
      </c>
      <c r="B478" s="41" t="s">
        <v>162</v>
      </c>
      <c r="C478" s="51" t="str">
        <f t="shared" si="30"/>
        <v>아파트</v>
      </c>
      <c r="D478" s="41" t="s">
        <v>206</v>
      </c>
      <c r="E478" s="41" t="s">
        <v>270</v>
      </c>
      <c r="F478" s="41" t="s">
        <v>163</v>
      </c>
      <c r="G478" s="41">
        <v>5698</v>
      </c>
      <c r="H478" s="41">
        <v>12200.148999999999</v>
      </c>
      <c r="I478" s="42">
        <v>17.03</v>
      </c>
      <c r="J478" s="42">
        <v>193.44</v>
      </c>
      <c r="K478" s="41">
        <v>1</v>
      </c>
      <c r="L478" s="41">
        <v>15</v>
      </c>
      <c r="M478" s="120">
        <v>95</v>
      </c>
      <c r="N478" s="41"/>
      <c r="O478" s="41">
        <v>95</v>
      </c>
      <c r="P478" s="41"/>
      <c r="Q478" s="91">
        <v>38401</v>
      </c>
      <c r="R478" s="83">
        <v>39400</v>
      </c>
      <c r="S478" s="92" t="s" ph="1">
        <v>1814</v>
      </c>
      <c r="T478" s="93" t="s" ph="1">
        <v>1815</v>
      </c>
    </row>
    <row r="479" spans="1:20" s="2" customFormat="1" ht="24.75" customHeight="1">
      <c r="A479" s="50">
        <v>476</v>
      </c>
      <c r="B479" s="41" t="s">
        <v>160</v>
      </c>
      <c r="C479" s="51" t="str">
        <f t="shared" si="30"/>
        <v>아파트</v>
      </c>
      <c r="D479" s="41" t="s">
        <v>209</v>
      </c>
      <c r="E479" s="41" t="s">
        <v>393</v>
      </c>
      <c r="F479" s="41" t="s">
        <v>161</v>
      </c>
      <c r="G479" s="41">
        <v>19630.5</v>
      </c>
      <c r="H479" s="41">
        <v>52557.592400000001</v>
      </c>
      <c r="I479" s="42">
        <v>19.149999999999999</v>
      </c>
      <c r="J479" s="42">
        <v>221.27</v>
      </c>
      <c r="K479" s="41">
        <v>6</v>
      </c>
      <c r="L479" s="41">
        <v>20</v>
      </c>
      <c r="M479" s="117">
        <f t="shared" ref="M479:M486" si="31">SUM(N479:P479)</f>
        <v>369</v>
      </c>
      <c r="N479" s="41"/>
      <c r="O479" s="41">
        <v>369</v>
      </c>
      <c r="P479" s="41"/>
      <c r="Q479" s="43">
        <v>38384</v>
      </c>
      <c r="R479" s="83">
        <v>39423</v>
      </c>
      <c r="S479" s="94" t="s" ph="1">
        <v>1330</v>
      </c>
      <c r="T479" s="77" t="s" ph="1">
        <v>1331</v>
      </c>
    </row>
    <row r="480" spans="1:20" s="2" customFormat="1" ht="24.75" customHeight="1">
      <c r="A480" s="50">
        <v>477</v>
      </c>
      <c r="B480" s="41" t="s">
        <v>165</v>
      </c>
      <c r="C480" s="51" t="str">
        <f t="shared" si="30"/>
        <v>아파트</v>
      </c>
      <c r="D480" s="41" t="s">
        <v>209</v>
      </c>
      <c r="E480" s="41" t="s">
        <v>393</v>
      </c>
      <c r="F480" s="41" t="s">
        <v>1514</v>
      </c>
      <c r="G480" s="41">
        <v>40638.19</v>
      </c>
      <c r="H480" s="41">
        <v>119400.93</v>
      </c>
      <c r="I480" s="42">
        <v>16.25</v>
      </c>
      <c r="J480" s="42">
        <v>229.94</v>
      </c>
      <c r="K480" s="41">
        <v>9</v>
      </c>
      <c r="L480" s="41">
        <v>20</v>
      </c>
      <c r="M480" s="117">
        <f t="shared" si="31"/>
        <v>622</v>
      </c>
      <c r="N480" s="41"/>
      <c r="O480" s="41"/>
      <c r="P480" s="41">
        <v>622</v>
      </c>
      <c r="Q480" s="91">
        <v>38476</v>
      </c>
      <c r="R480" s="83">
        <v>39423</v>
      </c>
      <c r="S480" s="92" t="s" ph="1">
        <v>716</v>
      </c>
      <c r="T480" s="95" t="s" ph="1">
        <v>1332</v>
      </c>
    </row>
    <row r="481" spans="1:20" s="2" customFormat="1" ht="24.75" customHeight="1">
      <c r="A481" s="50">
        <v>478</v>
      </c>
      <c r="B481" s="41" t="s">
        <v>158</v>
      </c>
      <c r="C481" s="51" t="str">
        <f t="shared" si="30"/>
        <v>아파트</v>
      </c>
      <c r="D481" s="41" t="s">
        <v>209</v>
      </c>
      <c r="E481" s="41" t="s">
        <v>393</v>
      </c>
      <c r="F481" s="41" t="s">
        <v>1513</v>
      </c>
      <c r="G481" s="41">
        <v>41794.400000000001</v>
      </c>
      <c r="H481" s="41">
        <v>116493.6289</v>
      </c>
      <c r="I481" s="42">
        <v>20.54</v>
      </c>
      <c r="J481" s="42">
        <v>229.7</v>
      </c>
      <c r="K481" s="41">
        <v>10</v>
      </c>
      <c r="L481" s="41">
        <v>17</v>
      </c>
      <c r="M481" s="117">
        <f t="shared" si="31"/>
        <v>836</v>
      </c>
      <c r="N481" s="41"/>
      <c r="O481" s="41">
        <v>836</v>
      </c>
      <c r="P481" s="41"/>
      <c r="Q481" s="43">
        <v>38328</v>
      </c>
      <c r="R481" s="83">
        <v>39436</v>
      </c>
      <c r="S481" s="76" t="s" ph="1">
        <v>1333</v>
      </c>
      <c r="T481" s="77" t="s" ph="1">
        <v>1334</v>
      </c>
    </row>
    <row r="482" spans="1:20" s="2" customFormat="1" ht="24.75" customHeight="1">
      <c r="A482" s="50">
        <v>479</v>
      </c>
      <c r="B482" s="41" t="s">
        <v>159</v>
      </c>
      <c r="C482" s="51" t="str">
        <f t="shared" si="30"/>
        <v>아파트</v>
      </c>
      <c r="D482" s="41" t="s">
        <v>209</v>
      </c>
      <c r="E482" s="41" t="s">
        <v>335</v>
      </c>
      <c r="F482" s="41" t="s">
        <v>1512</v>
      </c>
      <c r="G482" s="41">
        <v>12424</v>
      </c>
      <c r="H482" s="41">
        <v>44404.1639</v>
      </c>
      <c r="I482" s="42">
        <v>26.7</v>
      </c>
      <c r="J482" s="42">
        <v>229.89</v>
      </c>
      <c r="K482" s="41">
        <v>4</v>
      </c>
      <c r="L482" s="41">
        <v>10</v>
      </c>
      <c r="M482" s="120">
        <f t="shared" si="31"/>
        <v>160</v>
      </c>
      <c r="N482" s="41"/>
      <c r="O482" s="41"/>
      <c r="P482" s="41">
        <v>160</v>
      </c>
      <c r="Q482" s="43">
        <v>38350</v>
      </c>
      <c r="R482" s="83">
        <v>39458</v>
      </c>
      <c r="S482" s="76" t="s" ph="1">
        <v>1335</v>
      </c>
      <c r="T482" s="77" t="s" ph="1">
        <v>1801</v>
      </c>
    </row>
    <row r="483" spans="1:20" ht="24.75" customHeight="1">
      <c r="A483" s="50">
        <v>480</v>
      </c>
      <c r="B483" s="41" t="s">
        <v>171</v>
      </c>
      <c r="C483" s="51" t="str">
        <f t="shared" si="30"/>
        <v>아파트</v>
      </c>
      <c r="D483" s="41" t="s">
        <v>206</v>
      </c>
      <c r="E483" s="41" t="s">
        <v>1336</v>
      </c>
      <c r="F483" s="41" t="s">
        <v>172</v>
      </c>
      <c r="G483" s="41">
        <v>26256</v>
      </c>
      <c r="H483" s="41">
        <v>84827.663</v>
      </c>
      <c r="I483" s="42">
        <v>19.829999999999998</v>
      </c>
      <c r="J483" s="42">
        <v>229.53</v>
      </c>
      <c r="K483" s="41">
        <v>7</v>
      </c>
      <c r="L483" s="41">
        <v>15</v>
      </c>
      <c r="M483" s="120">
        <f t="shared" si="31"/>
        <v>468</v>
      </c>
      <c r="N483" s="41"/>
      <c r="O483" s="41">
        <v>118</v>
      </c>
      <c r="P483" s="41">
        <v>350</v>
      </c>
      <c r="Q483" s="91">
        <v>38555</v>
      </c>
      <c r="R483" s="83">
        <v>39458</v>
      </c>
      <c r="S483" s="92" t="s" ph="1">
        <v>748</v>
      </c>
      <c r="T483" s="93" t="s" ph="1">
        <v>1337</v>
      </c>
    </row>
    <row r="484" spans="1:20" s="2" customFormat="1" ht="24.75" customHeight="1">
      <c r="A484" s="50">
        <v>481</v>
      </c>
      <c r="B484" s="41" t="s">
        <v>1338</v>
      </c>
      <c r="C484" s="41"/>
      <c r="D484" s="41" t="s">
        <v>206</v>
      </c>
      <c r="E484" s="41" t="s">
        <v>213</v>
      </c>
      <c r="F484" s="41" t="s">
        <v>1339</v>
      </c>
      <c r="G484" s="41">
        <v>16009</v>
      </c>
      <c r="H484" s="41">
        <v>43166.421999999999</v>
      </c>
      <c r="I484" s="42">
        <v>15.94</v>
      </c>
      <c r="J484" s="42">
        <v>230.7</v>
      </c>
      <c r="K484" s="41">
        <v>6</v>
      </c>
      <c r="L484" s="41">
        <v>20</v>
      </c>
      <c r="M484" s="120">
        <f t="shared" si="31"/>
        <v>423</v>
      </c>
      <c r="N484" s="41">
        <v>273</v>
      </c>
      <c r="O484" s="41">
        <v>150</v>
      </c>
      <c r="P484" s="41"/>
      <c r="Q484" s="43">
        <v>37288</v>
      </c>
      <c r="R484" s="83">
        <v>39500</v>
      </c>
      <c r="S484" s="76" t="s" ph="1">
        <v>1340</v>
      </c>
      <c r="T484" s="77" t="s" ph="1">
        <v>1341</v>
      </c>
    </row>
    <row r="485" spans="1:20" s="2" customFormat="1" ht="24.75" customHeight="1">
      <c r="A485" s="50">
        <v>482</v>
      </c>
      <c r="B485" s="41" t="s">
        <v>164</v>
      </c>
      <c r="C485" s="41"/>
      <c r="D485" s="41" t="s">
        <v>206</v>
      </c>
      <c r="E485" s="41" t="s">
        <v>1342</v>
      </c>
      <c r="F485" s="41" t="s">
        <v>1511</v>
      </c>
      <c r="G485" s="41">
        <v>54120</v>
      </c>
      <c r="H485" s="41">
        <v>151284.51990000001</v>
      </c>
      <c r="I485" s="42">
        <v>23.31</v>
      </c>
      <c r="J485" s="42">
        <v>217.84</v>
      </c>
      <c r="K485" s="41">
        <v>10</v>
      </c>
      <c r="L485" s="41">
        <v>14</v>
      </c>
      <c r="M485" s="120">
        <f t="shared" si="31"/>
        <v>900</v>
      </c>
      <c r="N485" s="41"/>
      <c r="O485" s="41">
        <v>612</v>
      </c>
      <c r="P485" s="41">
        <v>288</v>
      </c>
      <c r="Q485" s="91">
        <v>38450</v>
      </c>
      <c r="R485" s="83">
        <v>39563</v>
      </c>
      <c r="S485" s="92" t="s" ph="1">
        <v>1343</v>
      </c>
      <c r="T485" s="93" t="s" ph="1">
        <v>1386</v>
      </c>
    </row>
    <row r="486" spans="1:20" s="2" customFormat="1" ht="24.75" customHeight="1">
      <c r="A486" s="50">
        <v>483</v>
      </c>
      <c r="B486" s="41" t="s">
        <v>169</v>
      </c>
      <c r="C486" s="41"/>
      <c r="D486" s="41" t="s">
        <v>206</v>
      </c>
      <c r="E486" s="41" t="s">
        <v>1336</v>
      </c>
      <c r="F486" s="41" t="s">
        <v>170</v>
      </c>
      <c r="G486" s="41">
        <v>24739</v>
      </c>
      <c r="H486" s="41">
        <v>135424.47</v>
      </c>
      <c r="I486" s="42">
        <v>68.97</v>
      </c>
      <c r="J486" s="42">
        <v>383.68</v>
      </c>
      <c r="K486" s="41">
        <v>7</v>
      </c>
      <c r="L486" s="41">
        <v>24</v>
      </c>
      <c r="M486" s="120">
        <f t="shared" si="31"/>
        <v>520</v>
      </c>
      <c r="N486" s="41"/>
      <c r="O486" s="41">
        <v>91</v>
      </c>
      <c r="P486" s="41">
        <v>429</v>
      </c>
      <c r="Q486" s="91">
        <v>38553</v>
      </c>
      <c r="R486" s="83">
        <v>39563</v>
      </c>
      <c r="S486" s="92" t="s" ph="1">
        <v>748</v>
      </c>
      <c r="T486" s="93" t="s" ph="1">
        <v>1337</v>
      </c>
    </row>
    <row r="487" spans="1:20" s="2" customFormat="1" ht="24.75" customHeight="1">
      <c r="A487" s="50">
        <v>484</v>
      </c>
      <c r="B487" s="41" t="s">
        <v>1500</v>
      </c>
      <c r="C487" s="41" t="s">
        <v>1495</v>
      </c>
      <c r="D487" s="41" t="s">
        <v>1488</v>
      </c>
      <c r="E487" s="41" t="s">
        <v>1344</v>
      </c>
      <c r="F487" s="41" t="s">
        <v>1501</v>
      </c>
      <c r="G487" s="41">
        <v>8894</v>
      </c>
      <c r="H487" s="41">
        <v>25339</v>
      </c>
      <c r="I487" s="42">
        <v>24.73</v>
      </c>
      <c r="J487" s="42">
        <v>227.2</v>
      </c>
      <c r="K487" s="41">
        <v>2</v>
      </c>
      <c r="L487" s="41">
        <v>15</v>
      </c>
      <c r="M487" s="120">
        <v>181</v>
      </c>
      <c r="N487" s="41"/>
      <c r="O487" s="41">
        <v>181</v>
      </c>
      <c r="P487" s="41"/>
      <c r="Q487" s="91">
        <v>38978</v>
      </c>
      <c r="R487" s="96">
        <v>39611</v>
      </c>
      <c r="S487" s="76" t="s" ph="1">
        <v>1345</v>
      </c>
      <c r="T487" s="77" t="s" ph="1">
        <v>1346</v>
      </c>
    </row>
    <row r="488" spans="1:20" s="2" customFormat="1" ht="24.75" customHeight="1">
      <c r="A488" s="50">
        <v>485</v>
      </c>
      <c r="B488" s="41" t="s">
        <v>1347</v>
      </c>
      <c r="C488" s="41" t="s">
        <v>1495</v>
      </c>
      <c r="D488" s="41" t="s">
        <v>206</v>
      </c>
      <c r="E488" s="41" t="s">
        <v>1348</v>
      </c>
      <c r="F488" s="41" t="s">
        <v>1510</v>
      </c>
      <c r="G488" s="41">
        <v>51923</v>
      </c>
      <c r="H488" s="41">
        <v>14993</v>
      </c>
      <c r="I488" s="42">
        <v>23.861000000000001</v>
      </c>
      <c r="J488" s="42">
        <v>221.762</v>
      </c>
      <c r="K488" s="41">
        <v>17</v>
      </c>
      <c r="L488" s="41">
        <v>12</v>
      </c>
      <c r="M488" s="120">
        <f t="shared" ref="M488:M505" si="32">SUM(N488:P488)</f>
        <v>791</v>
      </c>
      <c r="N488" s="41"/>
      <c r="O488" s="41">
        <v>46</v>
      </c>
      <c r="P488" s="41">
        <v>745</v>
      </c>
      <c r="Q488" s="91">
        <v>38750</v>
      </c>
      <c r="R488" s="83">
        <v>39717</v>
      </c>
      <c r="S488" s="92" t="s" ph="1">
        <v>1349</v>
      </c>
      <c r="T488" s="93" t="s" ph="1">
        <v>1350</v>
      </c>
    </row>
    <row r="489" spans="1:20" s="2" customFormat="1" ht="24.75" customHeight="1">
      <c r="A489" s="50">
        <v>486</v>
      </c>
      <c r="B489" s="51" t="s">
        <v>1351</v>
      </c>
      <c r="C489" s="51" t="str">
        <f>IF(L489&gt;=5,"아파트",IF(H489/K489&gt;660,"연립","다세대"))</f>
        <v>아파트</v>
      </c>
      <c r="D489" s="51" t="s">
        <v>209</v>
      </c>
      <c r="E489" s="51" t="s">
        <v>1352</v>
      </c>
      <c r="F489" s="51" t="s">
        <v>1353</v>
      </c>
      <c r="G489" s="51">
        <v>8737</v>
      </c>
      <c r="H489" s="51">
        <v>22253</v>
      </c>
      <c r="I489" s="51">
        <v>27.34</v>
      </c>
      <c r="J489" s="51">
        <v>191.04</v>
      </c>
      <c r="K489" s="51">
        <v>2</v>
      </c>
      <c r="L489" s="51">
        <v>10</v>
      </c>
      <c r="M489" s="117">
        <f t="shared" si="32"/>
        <v>155</v>
      </c>
      <c r="N489" s="51"/>
      <c r="O489" s="51">
        <v>155</v>
      </c>
      <c r="P489" s="51"/>
      <c r="Q489" s="74">
        <v>39108</v>
      </c>
      <c r="R489" s="74">
        <v>39749</v>
      </c>
      <c r="S489" s="61" t="s" ph="1">
        <v>1354</v>
      </c>
      <c r="T489" s="62" t="s" ph="1">
        <v>1355</v>
      </c>
    </row>
    <row r="490" spans="1:20" s="2" customFormat="1" ht="24.75" customHeight="1">
      <c r="A490" s="50">
        <v>487</v>
      </c>
      <c r="B490" s="41" t="s">
        <v>176</v>
      </c>
      <c r="C490" s="41" t="s">
        <v>1495</v>
      </c>
      <c r="D490" s="41" t="s">
        <v>206</v>
      </c>
      <c r="E490" s="41" t="s">
        <v>227</v>
      </c>
      <c r="F490" s="41" t="s">
        <v>177</v>
      </c>
      <c r="G490" s="41">
        <v>12298</v>
      </c>
      <c r="H490" s="41">
        <v>34840</v>
      </c>
      <c r="I490" s="42">
        <v>19.7</v>
      </c>
      <c r="J490" s="42">
        <v>215.2</v>
      </c>
      <c r="K490" s="41">
        <v>4</v>
      </c>
      <c r="L490" s="41">
        <v>15</v>
      </c>
      <c r="M490" s="120">
        <f t="shared" si="32"/>
        <v>240</v>
      </c>
      <c r="N490" s="41"/>
      <c r="O490" s="41">
        <v>240</v>
      </c>
      <c r="P490" s="41"/>
      <c r="Q490" s="43">
        <v>39224</v>
      </c>
      <c r="R490" s="74">
        <v>39806</v>
      </c>
      <c r="S490" s="76" t="s" ph="1">
        <v>1356</v>
      </c>
      <c r="T490" s="97" t="s" ph="1">
        <v>1357</v>
      </c>
    </row>
    <row r="491" spans="1:20" s="2" customFormat="1" ht="24.75" customHeight="1">
      <c r="A491" s="50">
        <v>488</v>
      </c>
      <c r="B491" s="41" t="s">
        <v>173</v>
      </c>
      <c r="C491" s="41" t="s">
        <v>1495</v>
      </c>
      <c r="D491" s="41" t="s">
        <v>1505</v>
      </c>
      <c r="E491" s="41" t="s">
        <v>1358</v>
      </c>
      <c r="F491" s="41" t="s">
        <v>1508</v>
      </c>
      <c r="G491" s="41">
        <v>15510</v>
      </c>
      <c r="H491" s="41">
        <v>44159</v>
      </c>
      <c r="I491" s="42">
        <v>23.16</v>
      </c>
      <c r="J491" s="42">
        <v>202</v>
      </c>
      <c r="K491" s="41">
        <v>3</v>
      </c>
      <c r="L491" s="41">
        <v>12</v>
      </c>
      <c r="M491" s="120">
        <f t="shared" si="32"/>
        <v>228</v>
      </c>
      <c r="N491" s="41"/>
      <c r="O491" s="41">
        <v>72</v>
      </c>
      <c r="P491" s="41">
        <v>156</v>
      </c>
      <c r="Q491" s="43">
        <v>38909</v>
      </c>
      <c r="R491" s="74">
        <v>39812</v>
      </c>
      <c r="S491" s="76" t="s" ph="1">
        <v>1790</v>
      </c>
      <c r="T491" s="97" t="s" ph="1">
        <v>1790</v>
      </c>
    </row>
    <row r="492" spans="1:20" s="2" customFormat="1" ht="24.75" customHeight="1">
      <c r="A492" s="50">
        <v>489</v>
      </c>
      <c r="B492" s="41" t="s">
        <v>174</v>
      </c>
      <c r="C492" s="41" t="s">
        <v>1495</v>
      </c>
      <c r="D492" s="41" t="s">
        <v>209</v>
      </c>
      <c r="E492" s="41" t="s">
        <v>1726</v>
      </c>
      <c r="F492" s="41" t="s">
        <v>175</v>
      </c>
      <c r="G492" s="41">
        <v>54746</v>
      </c>
      <c r="H492" s="41">
        <v>187174.7</v>
      </c>
      <c r="I492" s="42">
        <v>18.829999999999998</v>
      </c>
      <c r="J492" s="42">
        <v>249.62</v>
      </c>
      <c r="K492" s="41">
        <v>10</v>
      </c>
      <c r="L492" s="41">
        <v>18</v>
      </c>
      <c r="M492" s="120">
        <f t="shared" si="32"/>
        <v>712</v>
      </c>
      <c r="N492" s="41"/>
      <c r="O492" s="41"/>
      <c r="P492" s="41">
        <v>712</v>
      </c>
      <c r="Q492" s="43">
        <v>38954</v>
      </c>
      <c r="R492" s="74">
        <v>39821</v>
      </c>
      <c r="S492" s="76" t="s" ph="1">
        <v>1359</v>
      </c>
      <c r="T492" s="77" t="s" ph="1">
        <v>1360</v>
      </c>
    </row>
    <row r="493" spans="1:20" s="2" customFormat="1" ht="24.75" customHeight="1">
      <c r="A493" s="50">
        <v>490</v>
      </c>
      <c r="B493" s="41" t="s">
        <v>1361</v>
      </c>
      <c r="C493" s="41" t="s">
        <v>1495</v>
      </c>
      <c r="D493" s="41" t="s">
        <v>209</v>
      </c>
      <c r="E493" s="41" t="s">
        <v>1352</v>
      </c>
      <c r="F493" s="41" t="s">
        <v>1509</v>
      </c>
      <c r="G493" s="41">
        <v>5275</v>
      </c>
      <c r="H493" s="41">
        <v>15761</v>
      </c>
      <c r="I493" s="42">
        <v>20.9</v>
      </c>
      <c r="J493" s="42">
        <v>229.8</v>
      </c>
      <c r="K493" s="41">
        <v>2</v>
      </c>
      <c r="L493" s="41">
        <v>10</v>
      </c>
      <c r="M493" s="120">
        <f t="shared" si="32"/>
        <v>96</v>
      </c>
      <c r="N493" s="41"/>
      <c r="O493" s="41"/>
      <c r="P493" s="41">
        <v>96</v>
      </c>
      <c r="Q493" s="43">
        <v>39223</v>
      </c>
      <c r="R493" s="74">
        <v>39906</v>
      </c>
      <c r="S493" s="76" t="s" ph="1">
        <v>1785</v>
      </c>
      <c r="T493" s="77" t="s" ph="1">
        <v>1785</v>
      </c>
    </row>
    <row r="494" spans="1:20" s="2" customFormat="1" ht="24.75" customHeight="1">
      <c r="A494" s="50">
        <v>491</v>
      </c>
      <c r="B494" s="41" t="s">
        <v>1362</v>
      </c>
      <c r="C494" s="41" t="s">
        <v>1495</v>
      </c>
      <c r="D494" s="41" t="s">
        <v>1505</v>
      </c>
      <c r="E494" s="41" t="s">
        <v>1342</v>
      </c>
      <c r="F494" s="41" t="s">
        <v>1363</v>
      </c>
      <c r="G494" s="41">
        <v>40323</v>
      </c>
      <c r="H494" s="41">
        <v>104431</v>
      </c>
      <c r="I494" s="42">
        <v>23.48</v>
      </c>
      <c r="J494" s="42">
        <v>207.25</v>
      </c>
      <c r="K494" s="41">
        <v>9</v>
      </c>
      <c r="L494" s="41">
        <v>12</v>
      </c>
      <c r="M494" s="120">
        <f t="shared" si="32"/>
        <v>478</v>
      </c>
      <c r="N494" s="41"/>
      <c r="O494" s="41"/>
      <c r="P494" s="41">
        <v>478</v>
      </c>
      <c r="Q494" s="43">
        <v>39206</v>
      </c>
      <c r="R494" s="74">
        <v>39962</v>
      </c>
      <c r="S494" s="76" t="s" ph="1">
        <v>1364</v>
      </c>
      <c r="T494" s="77" t="s" ph="1">
        <v>1365</v>
      </c>
    </row>
    <row r="495" spans="1:20" s="2" customFormat="1" ht="24.75" customHeight="1">
      <c r="A495" s="50">
        <v>492</v>
      </c>
      <c r="B495" s="41" t="s">
        <v>1366</v>
      </c>
      <c r="C495" s="41" t="s">
        <v>1495</v>
      </c>
      <c r="D495" s="41" t="s">
        <v>1505</v>
      </c>
      <c r="E495" s="41" t="s">
        <v>1342</v>
      </c>
      <c r="F495" s="41" t="s">
        <v>1367</v>
      </c>
      <c r="G495" s="41">
        <v>22087</v>
      </c>
      <c r="H495" s="41">
        <v>57236</v>
      </c>
      <c r="I495" s="42">
        <v>23.67</v>
      </c>
      <c r="J495" s="42">
        <v>202.1</v>
      </c>
      <c r="K495" s="41">
        <v>7</v>
      </c>
      <c r="L495" s="41">
        <v>12</v>
      </c>
      <c r="M495" s="120">
        <f t="shared" si="32"/>
        <v>304</v>
      </c>
      <c r="N495" s="41"/>
      <c r="O495" s="41"/>
      <c r="P495" s="41">
        <v>304</v>
      </c>
      <c r="Q495" s="43">
        <v>39206</v>
      </c>
      <c r="R495" s="74">
        <v>39962</v>
      </c>
      <c r="S495" s="76" t="s" ph="1">
        <v>1364</v>
      </c>
      <c r="T495" s="77" t="s" ph="1">
        <v>1365</v>
      </c>
    </row>
    <row r="496" spans="1:20" s="2" customFormat="1" ht="24.75" customHeight="1">
      <c r="A496" s="50">
        <v>493</v>
      </c>
      <c r="B496" s="41" t="s">
        <v>1368</v>
      </c>
      <c r="C496" s="41" t="s">
        <v>1495</v>
      </c>
      <c r="D496" s="41" t="s">
        <v>1488</v>
      </c>
      <c r="E496" s="41" t="s">
        <v>1369</v>
      </c>
      <c r="F496" s="41" t="s">
        <v>1370</v>
      </c>
      <c r="G496" s="41">
        <v>33623</v>
      </c>
      <c r="H496" s="41">
        <v>64714</v>
      </c>
      <c r="I496" s="42">
        <v>16.329999999999998</v>
      </c>
      <c r="J496" s="42">
        <v>165.12</v>
      </c>
      <c r="K496" s="41">
        <v>9</v>
      </c>
      <c r="L496" s="41">
        <v>20</v>
      </c>
      <c r="M496" s="120">
        <f t="shared" si="32"/>
        <v>502</v>
      </c>
      <c r="N496" s="41"/>
      <c r="O496" s="41">
        <v>502</v>
      </c>
      <c r="P496" s="41"/>
      <c r="Q496" s="43">
        <v>38645</v>
      </c>
      <c r="R496" s="74">
        <v>40053</v>
      </c>
      <c r="S496" s="76" t="s" ph="1">
        <v>1378</v>
      </c>
      <c r="T496" s="77" t="s" ph="1">
        <v>1371</v>
      </c>
    </row>
    <row r="497" spans="1:20" s="2" customFormat="1" ht="24.75" customHeight="1">
      <c r="A497" s="50">
        <v>494</v>
      </c>
      <c r="B497" s="41" t="s">
        <v>1372</v>
      </c>
      <c r="C497" s="41" t="s">
        <v>1495</v>
      </c>
      <c r="D497" s="41" t="s">
        <v>1505</v>
      </c>
      <c r="E497" s="41" t="s">
        <v>1432</v>
      </c>
      <c r="F497" s="41" t="s">
        <v>1373</v>
      </c>
      <c r="G497" s="41">
        <v>27142</v>
      </c>
      <c r="H497" s="41">
        <v>69105</v>
      </c>
      <c r="I497" s="42">
        <v>22.96</v>
      </c>
      <c r="J497" s="42">
        <v>189.9</v>
      </c>
      <c r="K497" s="41">
        <v>8</v>
      </c>
      <c r="L497" s="41">
        <v>12</v>
      </c>
      <c r="M497" s="120">
        <f t="shared" si="32"/>
        <v>470</v>
      </c>
      <c r="N497" s="41"/>
      <c r="O497" s="41">
        <v>470</v>
      </c>
      <c r="P497" s="41"/>
      <c r="Q497" s="43">
        <v>39307</v>
      </c>
      <c r="R497" s="74">
        <v>40077</v>
      </c>
      <c r="S497" s="76" t="s" ph="1">
        <v>1374</v>
      </c>
      <c r="T497" s="77" t="s" ph="1">
        <v>1375</v>
      </c>
    </row>
    <row r="498" spans="1:20" s="2" customFormat="1" ht="24.75" customHeight="1">
      <c r="A498" s="50">
        <v>495</v>
      </c>
      <c r="B498" s="41" t="s">
        <v>1376</v>
      </c>
      <c r="C498" s="41" t="s">
        <v>1495</v>
      </c>
      <c r="D498" s="41" t="s">
        <v>1488</v>
      </c>
      <c r="E498" s="41" t="s">
        <v>1369</v>
      </c>
      <c r="F498" s="41" t="s">
        <v>1377</v>
      </c>
      <c r="G498" s="41">
        <v>29931</v>
      </c>
      <c r="H498" s="41">
        <v>73076</v>
      </c>
      <c r="I498" s="42">
        <v>18.2</v>
      </c>
      <c r="J498" s="42">
        <v>186.03</v>
      </c>
      <c r="K498" s="41">
        <v>7</v>
      </c>
      <c r="L498" s="41">
        <v>20</v>
      </c>
      <c r="M498" s="120">
        <f t="shared" si="32"/>
        <v>340</v>
      </c>
      <c r="N498" s="41"/>
      <c r="O498" s="41"/>
      <c r="P498" s="41">
        <v>340</v>
      </c>
      <c r="Q498" s="43">
        <v>39007</v>
      </c>
      <c r="R498" s="74">
        <v>40130</v>
      </c>
      <c r="S498" s="76" t="s" ph="1">
        <v>1378</v>
      </c>
      <c r="T498" s="77" t="s" ph="1">
        <v>1379</v>
      </c>
    </row>
    <row r="499" spans="1:20" s="2" customFormat="1" ht="24.75" customHeight="1">
      <c r="A499" s="50">
        <v>496</v>
      </c>
      <c r="B499" s="41" t="s">
        <v>1380</v>
      </c>
      <c r="C499" s="41" t="s">
        <v>1495</v>
      </c>
      <c r="D499" s="41" t="s">
        <v>1505</v>
      </c>
      <c r="E499" s="41" t="s">
        <v>1473</v>
      </c>
      <c r="F499" s="41" t="s">
        <v>1381</v>
      </c>
      <c r="G499" s="41">
        <v>25467</v>
      </c>
      <c r="H499" s="41">
        <v>72222</v>
      </c>
      <c r="I499" s="42">
        <v>27.09</v>
      </c>
      <c r="J499" s="42">
        <v>193.66</v>
      </c>
      <c r="K499" s="41">
        <v>11</v>
      </c>
      <c r="L499" s="41">
        <v>12</v>
      </c>
      <c r="M499" s="120">
        <f t="shared" si="32"/>
        <v>601</v>
      </c>
      <c r="N499" s="41">
        <v>601</v>
      </c>
      <c r="O499" s="41"/>
      <c r="P499" s="41"/>
      <c r="Q499" s="43">
        <v>39443</v>
      </c>
      <c r="R499" s="43">
        <v>40161</v>
      </c>
      <c r="S499" s="76" t="s" ph="1">
        <v>1382</v>
      </c>
      <c r="T499" s="77" t="s" ph="1">
        <v>1383</v>
      </c>
    </row>
    <row r="500" spans="1:20" s="2" customFormat="1" ht="24.75" customHeight="1">
      <c r="A500" s="50">
        <v>497</v>
      </c>
      <c r="B500" s="41" t="s">
        <v>1384</v>
      </c>
      <c r="C500" s="41" t="s">
        <v>1495</v>
      </c>
      <c r="D500" s="41" t="s">
        <v>1488</v>
      </c>
      <c r="E500" s="41" t="s">
        <v>1369</v>
      </c>
      <c r="F500" s="41" t="s">
        <v>1385</v>
      </c>
      <c r="G500" s="41">
        <v>37482</v>
      </c>
      <c r="H500" s="41">
        <v>64254</v>
      </c>
      <c r="I500" s="42">
        <v>12.41</v>
      </c>
      <c r="J500" s="42">
        <v>146.1</v>
      </c>
      <c r="K500" s="41">
        <v>8</v>
      </c>
      <c r="L500" s="41">
        <v>20</v>
      </c>
      <c r="M500" s="120">
        <f t="shared" si="32"/>
        <v>856</v>
      </c>
      <c r="N500" s="41">
        <v>856</v>
      </c>
      <c r="O500" s="41"/>
      <c r="P500" s="41"/>
      <c r="Q500" s="43">
        <v>38989</v>
      </c>
      <c r="R500" s="43">
        <v>40263</v>
      </c>
      <c r="S500" s="76" t="s" ph="1">
        <v>1378</v>
      </c>
      <c r="T500" s="77" t="s" ph="1">
        <v>1386</v>
      </c>
    </row>
    <row r="501" spans="1:20" s="2" customFormat="1" ht="24.75" customHeight="1">
      <c r="A501" s="50">
        <v>498</v>
      </c>
      <c r="B501" s="41" t="s">
        <v>1387</v>
      </c>
      <c r="C501" s="41" t="s">
        <v>1495</v>
      </c>
      <c r="D501" s="41" t="s">
        <v>1488</v>
      </c>
      <c r="E501" s="41" t="s">
        <v>1369</v>
      </c>
      <c r="F501" s="41" t="s">
        <v>1388</v>
      </c>
      <c r="G501" s="41">
        <v>28342</v>
      </c>
      <c r="H501" s="41">
        <v>46074</v>
      </c>
      <c r="I501" s="42">
        <v>12.24</v>
      </c>
      <c r="J501" s="42">
        <v>138.91</v>
      </c>
      <c r="K501" s="41">
        <v>6</v>
      </c>
      <c r="L501" s="41">
        <v>20</v>
      </c>
      <c r="M501" s="120">
        <f t="shared" si="32"/>
        <v>646</v>
      </c>
      <c r="N501" s="41">
        <v>646</v>
      </c>
      <c r="O501" s="41"/>
      <c r="P501" s="41"/>
      <c r="Q501" s="43">
        <v>38994</v>
      </c>
      <c r="R501" s="43">
        <v>40277</v>
      </c>
      <c r="S501" s="76" t="s" ph="1">
        <v>1378</v>
      </c>
      <c r="T501" s="77" t="s" ph="1">
        <v>1389</v>
      </c>
    </row>
    <row r="502" spans="1:20" s="2" customFormat="1" ht="24.75" customHeight="1">
      <c r="A502" s="50">
        <v>499</v>
      </c>
      <c r="B502" s="41" t="s">
        <v>1390</v>
      </c>
      <c r="C502" s="41" t="s">
        <v>1495</v>
      </c>
      <c r="D502" s="41" t="s">
        <v>1505</v>
      </c>
      <c r="E502" s="41" t="s">
        <v>1473</v>
      </c>
      <c r="F502" s="41" t="s">
        <v>1391</v>
      </c>
      <c r="G502" s="41">
        <v>18231</v>
      </c>
      <c r="H502" s="41">
        <v>48826</v>
      </c>
      <c r="I502" s="42">
        <v>26.58</v>
      </c>
      <c r="J502" s="42">
        <v>199.92</v>
      </c>
      <c r="K502" s="41">
        <v>7</v>
      </c>
      <c r="L502" s="41">
        <v>12</v>
      </c>
      <c r="M502" s="120">
        <f t="shared" si="32"/>
        <v>331</v>
      </c>
      <c r="N502" s="41"/>
      <c r="O502" s="41">
        <v>331</v>
      </c>
      <c r="P502" s="41"/>
      <c r="Q502" s="43">
        <v>39388</v>
      </c>
      <c r="R502" s="43">
        <v>40290</v>
      </c>
      <c r="S502" s="76" t="s" ph="1">
        <v>1392</v>
      </c>
      <c r="T502" s="77" t="s" ph="1">
        <v>1393</v>
      </c>
    </row>
    <row r="503" spans="1:20" s="2" customFormat="1" ht="24.75" customHeight="1">
      <c r="A503" s="50">
        <v>500</v>
      </c>
      <c r="B503" s="41" t="s">
        <v>1394</v>
      </c>
      <c r="C503" s="41" t="s">
        <v>1495</v>
      </c>
      <c r="D503" s="41" t="s">
        <v>1488</v>
      </c>
      <c r="E503" s="41" t="s">
        <v>1369</v>
      </c>
      <c r="F503" s="41" t="s">
        <v>1395</v>
      </c>
      <c r="G503" s="41">
        <v>41537</v>
      </c>
      <c r="H503" s="41">
        <v>91459</v>
      </c>
      <c r="I503" s="42">
        <v>17.86</v>
      </c>
      <c r="J503" s="42">
        <v>166.63</v>
      </c>
      <c r="K503" s="41">
        <v>10</v>
      </c>
      <c r="L503" s="41">
        <v>20</v>
      </c>
      <c r="M503" s="120">
        <f t="shared" si="32"/>
        <v>604</v>
      </c>
      <c r="N503" s="41"/>
      <c r="O503" s="41">
        <v>604</v>
      </c>
      <c r="P503" s="41"/>
      <c r="Q503" s="43">
        <v>39225</v>
      </c>
      <c r="R503" s="43">
        <v>40501</v>
      </c>
      <c r="S503" s="76" t="s" ph="1">
        <v>1396</v>
      </c>
      <c r="T503" s="77" t="s" ph="1">
        <v>1397</v>
      </c>
    </row>
    <row r="504" spans="1:20" s="2" customFormat="1" ht="24.75" customHeight="1">
      <c r="A504" s="50">
        <v>501</v>
      </c>
      <c r="B504" s="41" t="s">
        <v>1398</v>
      </c>
      <c r="C504" s="41" t="s">
        <v>1495</v>
      </c>
      <c r="D504" s="41" t="s">
        <v>1488</v>
      </c>
      <c r="E504" s="41" t="s">
        <v>1352</v>
      </c>
      <c r="F504" s="41" t="s">
        <v>1399</v>
      </c>
      <c r="G504" s="41">
        <v>36494.6</v>
      </c>
      <c r="H504" s="41">
        <v>97645</v>
      </c>
      <c r="I504" s="42">
        <v>18.37</v>
      </c>
      <c r="J504" s="42">
        <v>216.18</v>
      </c>
      <c r="K504" s="41">
        <v>11</v>
      </c>
      <c r="L504" s="41">
        <v>15</v>
      </c>
      <c r="M504" s="120">
        <f t="shared" si="32"/>
        <v>498</v>
      </c>
      <c r="N504" s="41"/>
      <c r="O504" s="41">
        <v>78</v>
      </c>
      <c r="P504" s="41">
        <v>420</v>
      </c>
      <c r="Q504" s="43">
        <v>38708</v>
      </c>
      <c r="R504" s="43">
        <v>40663</v>
      </c>
      <c r="S504" s="76" t="s" ph="1">
        <v>1400</v>
      </c>
      <c r="T504" s="77" t="s" ph="1">
        <v>1401</v>
      </c>
    </row>
    <row r="505" spans="1:20" s="2" customFormat="1" ht="24.75" customHeight="1">
      <c r="A505" s="50">
        <v>502</v>
      </c>
      <c r="B505" s="41" t="s">
        <v>1472</v>
      </c>
      <c r="C505" s="41" t="s">
        <v>1495</v>
      </c>
      <c r="D505" s="41" t="s">
        <v>1505</v>
      </c>
      <c r="E505" s="41" t="s">
        <v>1473</v>
      </c>
      <c r="F505" s="41" t="s">
        <v>1474</v>
      </c>
      <c r="G505" s="41">
        <v>1604</v>
      </c>
      <c r="H505" s="41">
        <v>4663</v>
      </c>
      <c r="I505" s="42">
        <v>30.88</v>
      </c>
      <c r="J505" s="42">
        <v>281.06</v>
      </c>
      <c r="K505" s="41">
        <v>1</v>
      </c>
      <c r="L505" s="41">
        <v>13</v>
      </c>
      <c r="M505" s="121">
        <f t="shared" si="32"/>
        <v>44</v>
      </c>
      <c r="N505" s="41"/>
      <c r="O505" s="41">
        <v>44</v>
      </c>
      <c r="P505" s="41"/>
      <c r="Q505" s="113">
        <v>40505</v>
      </c>
      <c r="R505" s="113">
        <v>40907</v>
      </c>
      <c r="S505" s="114" t="s" ph="1">
        <v>1475</v>
      </c>
      <c r="T505" s="115" t="s" ph="1">
        <v>1476</v>
      </c>
    </row>
    <row r="506" spans="1:20" ht="24.75" customHeight="1">
      <c r="A506" s="50">
        <v>503</v>
      </c>
      <c r="B506" s="41" t="s">
        <v>1402</v>
      </c>
      <c r="C506" s="41" t="s">
        <v>1495</v>
      </c>
      <c r="D506" s="41" t="s">
        <v>1505</v>
      </c>
      <c r="E506" s="41" t="s">
        <v>1473</v>
      </c>
      <c r="F506" s="41" t="s">
        <v>1403</v>
      </c>
      <c r="G506" s="41">
        <v>22801</v>
      </c>
      <c r="H506" s="41">
        <v>61176</v>
      </c>
      <c r="I506" s="42">
        <v>26.207000000000001</v>
      </c>
      <c r="J506" s="42">
        <v>199.745</v>
      </c>
      <c r="K506" s="41">
        <v>8</v>
      </c>
      <c r="L506" s="41">
        <v>12</v>
      </c>
      <c r="M506" s="120">
        <v>413</v>
      </c>
      <c r="N506" s="41"/>
      <c r="O506" s="41">
        <v>413</v>
      </c>
      <c r="P506" s="41"/>
      <c r="Q506" s="43">
        <v>39388</v>
      </c>
      <c r="R506" s="43">
        <v>41082</v>
      </c>
      <c r="S506" s="76" t="s" ph="1">
        <v>1404</v>
      </c>
      <c r="T506" s="77" t="s" ph="1">
        <v>1405</v>
      </c>
    </row>
    <row r="507" spans="1:20" ht="24.75" customHeight="1">
      <c r="A507" s="50">
        <v>504</v>
      </c>
      <c r="B507" s="41" t="s">
        <v>1600</v>
      </c>
      <c r="C507" s="41" t="s">
        <v>1495</v>
      </c>
      <c r="D507" s="41" t="s">
        <v>1488</v>
      </c>
      <c r="E507" s="41" t="s">
        <v>1352</v>
      </c>
      <c r="F507" s="41" t="s">
        <v>1406</v>
      </c>
      <c r="G507" s="41">
        <v>1827</v>
      </c>
      <c r="H507" s="41">
        <v>5086</v>
      </c>
      <c r="I507" s="42">
        <v>35.92</v>
      </c>
      <c r="J507" s="42">
        <v>209.03</v>
      </c>
      <c r="K507" s="41">
        <v>1</v>
      </c>
      <c r="L507" s="41">
        <v>9</v>
      </c>
      <c r="M507" s="120">
        <v>49</v>
      </c>
      <c r="N507" s="41">
        <v>34</v>
      </c>
      <c r="O507" s="41">
        <v>15</v>
      </c>
      <c r="P507" s="41"/>
      <c r="Q507" s="43">
        <v>40682</v>
      </c>
      <c r="R507" s="43">
        <v>41092</v>
      </c>
      <c r="S507" s="76" t="s" ph="1">
        <v>1407</v>
      </c>
      <c r="T507" s="77" t="s" ph="1">
        <v>1407</v>
      </c>
    </row>
    <row r="508" spans="1:20" ht="24.75" customHeight="1">
      <c r="A508" s="50">
        <v>505</v>
      </c>
      <c r="B508" s="41" t="s">
        <v>1408</v>
      </c>
      <c r="C508" s="41" t="s">
        <v>1495</v>
      </c>
      <c r="D508" s="41" t="s">
        <v>1488</v>
      </c>
      <c r="E508" s="41" t="s">
        <v>1732</v>
      </c>
      <c r="F508" s="41" t="s">
        <v>1409</v>
      </c>
      <c r="G508" s="41">
        <v>5431</v>
      </c>
      <c r="H508" s="41">
        <v>10709.67</v>
      </c>
      <c r="I508" s="42">
        <v>33.93</v>
      </c>
      <c r="J508" s="42">
        <v>165.25</v>
      </c>
      <c r="K508" s="41">
        <v>2</v>
      </c>
      <c r="L508" s="41">
        <v>5</v>
      </c>
      <c r="M508" s="120">
        <v>98</v>
      </c>
      <c r="N508" s="41"/>
      <c r="O508" s="41">
        <v>98</v>
      </c>
      <c r="P508" s="41"/>
      <c r="Q508" s="43">
        <v>32750</v>
      </c>
      <c r="R508" s="43">
        <v>41241</v>
      </c>
      <c r="S508" s="94" t="s" ph="1">
        <v>1410</v>
      </c>
      <c r="T508" s="77" ph="1"/>
    </row>
    <row r="509" spans="1:20" ht="24.75" customHeight="1">
      <c r="A509" s="50">
        <v>506</v>
      </c>
      <c r="B509" s="41" t="s">
        <v>1411</v>
      </c>
      <c r="C509" s="41" t="s">
        <v>1495</v>
      </c>
      <c r="D509" s="41" t="s">
        <v>209</v>
      </c>
      <c r="E509" s="41" t="s">
        <v>923</v>
      </c>
      <c r="F509" s="41" t="s">
        <v>1548</v>
      </c>
      <c r="G509" s="41">
        <v>20386</v>
      </c>
      <c r="H509" s="41">
        <v>50686</v>
      </c>
      <c r="I509" s="42">
        <v>19.97</v>
      </c>
      <c r="J509" s="42">
        <v>199</v>
      </c>
      <c r="K509" s="41">
        <v>6</v>
      </c>
      <c r="L509" s="41">
        <v>15</v>
      </c>
      <c r="M509" s="120">
        <f>SUM(N509:P509)</f>
        <v>407</v>
      </c>
      <c r="N509" s="41"/>
      <c r="O509" s="41">
        <v>407</v>
      </c>
      <c r="P509" s="41"/>
      <c r="Q509" s="43">
        <v>38631</v>
      </c>
      <c r="R509" s="43">
        <v>41243</v>
      </c>
      <c r="S509" s="94" t="s" ph="1">
        <v>1412</v>
      </c>
      <c r="T509" s="77" t="s" ph="1">
        <v>1413</v>
      </c>
    </row>
    <row r="510" spans="1:20" ht="24.75" customHeight="1">
      <c r="A510" s="50">
        <v>507</v>
      </c>
      <c r="B510" s="41" t="s">
        <v>1414</v>
      </c>
      <c r="C510" s="41" t="s">
        <v>1495</v>
      </c>
      <c r="D510" s="41" t="s">
        <v>1505</v>
      </c>
      <c r="E510" s="41" t="s">
        <v>1473</v>
      </c>
      <c r="F510" s="41" t="s">
        <v>1415</v>
      </c>
      <c r="G510" s="41">
        <v>18345</v>
      </c>
      <c r="H510" s="41">
        <v>51972</v>
      </c>
      <c r="I510" s="42">
        <v>28.75</v>
      </c>
      <c r="J510" s="42">
        <v>199.67</v>
      </c>
      <c r="K510" s="41">
        <v>6</v>
      </c>
      <c r="L510" s="41">
        <v>12</v>
      </c>
      <c r="M510" s="120">
        <v>319</v>
      </c>
      <c r="N510" s="41"/>
      <c r="O510" s="41">
        <v>319</v>
      </c>
      <c r="P510" s="41"/>
      <c r="Q510" s="43">
        <v>39394</v>
      </c>
      <c r="R510" s="43">
        <v>41304</v>
      </c>
      <c r="S510" s="94" t="s" ph="1">
        <v>748</v>
      </c>
      <c r="T510" s="98" t="s" ph="1">
        <v>748</v>
      </c>
    </row>
    <row r="511" spans="1:20" ht="24.75" customHeight="1">
      <c r="A511" s="50">
        <v>508</v>
      </c>
      <c r="B511" s="41" t="s">
        <v>1416</v>
      </c>
      <c r="C511" s="41" t="s">
        <v>1495</v>
      </c>
      <c r="D511" s="41" t="s">
        <v>1488</v>
      </c>
      <c r="E511" s="41" t="s">
        <v>1417</v>
      </c>
      <c r="F511" s="41" t="s">
        <v>1418</v>
      </c>
      <c r="G511" s="41">
        <v>23370</v>
      </c>
      <c r="H511" s="41">
        <v>68965</v>
      </c>
      <c r="I511" s="42">
        <v>23.27</v>
      </c>
      <c r="J511" s="42">
        <v>217.53</v>
      </c>
      <c r="K511" s="41">
        <v>8</v>
      </c>
      <c r="L511" s="41">
        <v>15</v>
      </c>
      <c r="M511" s="120">
        <v>510</v>
      </c>
      <c r="N511" s="41">
        <v>193</v>
      </c>
      <c r="O511" s="41">
        <v>317</v>
      </c>
      <c r="P511" s="41"/>
      <c r="Q511" s="43">
        <v>40542</v>
      </c>
      <c r="R511" s="43">
        <v>41305</v>
      </c>
      <c r="S511" s="94" t="s" ph="1">
        <v>1419</v>
      </c>
      <c r="T511" s="77" t="s" ph="1">
        <v>1420</v>
      </c>
    </row>
    <row r="512" spans="1:20" ht="24.75" customHeight="1">
      <c r="A512" s="50">
        <v>509</v>
      </c>
      <c r="B512" s="41" t="s">
        <v>1421</v>
      </c>
      <c r="C512" s="41" t="s">
        <v>1495</v>
      </c>
      <c r="D512" s="41" t="s">
        <v>1505</v>
      </c>
      <c r="E512" s="41" t="s">
        <v>1336</v>
      </c>
      <c r="F512" s="41" t="s">
        <v>1422</v>
      </c>
      <c r="G512" s="41">
        <v>22687</v>
      </c>
      <c r="H512" s="41">
        <v>67293</v>
      </c>
      <c r="I512" s="42">
        <v>23.91</v>
      </c>
      <c r="J512" s="42">
        <v>228.44</v>
      </c>
      <c r="K512" s="41">
        <v>7</v>
      </c>
      <c r="L512" s="41">
        <v>16</v>
      </c>
      <c r="M512" s="120">
        <v>464</v>
      </c>
      <c r="N512" s="41"/>
      <c r="O512" s="41">
        <v>464</v>
      </c>
      <c r="P512" s="41"/>
      <c r="Q512" s="43">
        <v>40400</v>
      </c>
      <c r="R512" s="43">
        <v>41555</v>
      </c>
      <c r="S512" s="94" t="s" ph="1">
        <v>1423</v>
      </c>
      <c r="T512" s="98" t="s" ph="1">
        <v>1424</v>
      </c>
    </row>
    <row r="513" spans="1:20" ht="24.75" customHeight="1">
      <c r="A513" s="50">
        <v>510</v>
      </c>
      <c r="B513" s="99" t="s">
        <v>1425</v>
      </c>
      <c r="C513" s="41" t="s">
        <v>1495</v>
      </c>
      <c r="D513" s="51" t="s">
        <v>1505</v>
      </c>
      <c r="E513" s="51" t="s">
        <v>1342</v>
      </c>
      <c r="F513" s="51" t="s">
        <v>1426</v>
      </c>
      <c r="G513" s="41">
        <v>30127</v>
      </c>
      <c r="H513" s="41">
        <v>83655</v>
      </c>
      <c r="I513" s="42">
        <v>23.99</v>
      </c>
      <c r="J513" s="42">
        <v>214.5</v>
      </c>
      <c r="K513" s="41">
        <v>9</v>
      </c>
      <c r="L513" s="41">
        <v>14</v>
      </c>
      <c r="M513" s="120">
        <f>SUM(N513:P513)</f>
        <v>585</v>
      </c>
      <c r="N513" s="51"/>
      <c r="O513" s="51">
        <v>585</v>
      </c>
      <c r="P513" s="51"/>
      <c r="Q513" s="43">
        <v>39185</v>
      </c>
      <c r="R513" s="43">
        <v>41572</v>
      </c>
      <c r="S513" s="76" t="s" ph="1">
        <v>1427</v>
      </c>
      <c r="T513" s="97" t="s" ph="1">
        <v>1428</v>
      </c>
    </row>
    <row r="514" spans="1:20" ht="24.75" customHeight="1">
      <c r="A514" s="50">
        <v>511</v>
      </c>
      <c r="B514" s="99" t="s">
        <v>1429</v>
      </c>
      <c r="C514" s="41" t="s">
        <v>1495</v>
      </c>
      <c r="D514" s="40" t="s">
        <v>1505</v>
      </c>
      <c r="E514" s="40" t="s">
        <v>1342</v>
      </c>
      <c r="F514" s="40" t="s">
        <v>1430</v>
      </c>
      <c r="G514" s="41">
        <v>21399</v>
      </c>
      <c r="H514" s="41">
        <v>55709</v>
      </c>
      <c r="I514" s="42">
        <v>25.33</v>
      </c>
      <c r="J514" s="42">
        <v>198.43</v>
      </c>
      <c r="K514" s="41">
        <v>6</v>
      </c>
      <c r="L514" s="41">
        <v>12</v>
      </c>
      <c r="M514" s="120">
        <f>SUM(N514:P514)</f>
        <v>381</v>
      </c>
      <c r="N514" s="40"/>
      <c r="O514" s="40">
        <v>381</v>
      </c>
      <c r="P514" s="40"/>
      <c r="Q514" s="43">
        <v>39185</v>
      </c>
      <c r="R514" s="43">
        <v>41572</v>
      </c>
      <c r="S514" s="76" t="s" ph="1">
        <v>1427</v>
      </c>
      <c r="T514" s="153" t="s" ph="1">
        <v>1428</v>
      </c>
    </row>
    <row r="515" spans="1:20" ht="24.75" customHeight="1">
      <c r="A515" s="50">
        <v>512</v>
      </c>
      <c r="B515" s="40" t="s">
        <v>1469</v>
      </c>
      <c r="C515" s="41" t="s">
        <v>1495</v>
      </c>
      <c r="D515" s="40" t="s">
        <v>1488</v>
      </c>
      <c r="E515" s="40" t="s">
        <v>1369</v>
      </c>
      <c r="F515" s="102" t="s">
        <v>1322</v>
      </c>
      <c r="G515" s="105">
        <v>2407</v>
      </c>
      <c r="H515" s="105">
        <v>23025</v>
      </c>
      <c r="I515" s="105">
        <v>68</v>
      </c>
      <c r="J515" s="105">
        <v>699</v>
      </c>
      <c r="K515" s="103">
        <v>1</v>
      </c>
      <c r="L515" s="104" t="s">
        <v>1470</v>
      </c>
      <c r="M515" s="118">
        <v>224</v>
      </c>
      <c r="N515" s="40"/>
      <c r="O515" s="40"/>
      <c r="P515" s="40"/>
      <c r="Q515" s="43">
        <v>40312</v>
      </c>
      <c r="R515" s="43">
        <v>41612</v>
      </c>
      <c r="S515" s="106"/>
      <c r="T515" s="154"/>
    </row>
    <row r="516" spans="1:20" s="2" customFormat="1" ht="24.75" customHeight="1">
      <c r="A516" s="50">
        <v>513</v>
      </c>
      <c r="B516" s="40" t="s">
        <v>1431</v>
      </c>
      <c r="C516" s="41" t="s">
        <v>1495</v>
      </c>
      <c r="D516" s="40" t="s">
        <v>1505</v>
      </c>
      <c r="E516" s="40" t="s">
        <v>1432</v>
      </c>
      <c r="F516" s="40" t="s">
        <v>1433</v>
      </c>
      <c r="G516" s="40">
        <v>21494</v>
      </c>
      <c r="H516" s="40">
        <v>45554</v>
      </c>
      <c r="I516" s="42">
        <v>20.87</v>
      </c>
      <c r="J516" s="42">
        <v>159.93</v>
      </c>
      <c r="K516" s="40">
        <v>6</v>
      </c>
      <c r="L516" s="40">
        <v>15</v>
      </c>
      <c r="M516" s="122">
        <v>316</v>
      </c>
      <c r="N516" s="40"/>
      <c r="O516" s="40">
        <v>316</v>
      </c>
      <c r="P516" s="40"/>
      <c r="Q516" s="43">
        <v>39994</v>
      </c>
      <c r="R516" s="43">
        <v>41628</v>
      </c>
      <c r="S516" s="76" t="s" ph="1">
        <v>1434</v>
      </c>
      <c r="T516" s="127" t="s" ph="1">
        <v>1435</v>
      </c>
    </row>
    <row r="517" spans="1:20" s="2" customFormat="1" ht="24.75" customHeight="1">
      <c r="A517" s="50">
        <v>514</v>
      </c>
      <c r="B517" s="41" t="s">
        <v>1593</v>
      </c>
      <c r="C517" s="41" t="s">
        <v>1436</v>
      </c>
      <c r="D517" s="41" t="s">
        <v>1488</v>
      </c>
      <c r="E517" s="41" t="s">
        <v>1369</v>
      </c>
      <c r="F517" s="41" t="s">
        <v>1550</v>
      </c>
      <c r="G517" s="41">
        <v>37356</v>
      </c>
      <c r="H517" s="41">
        <v>83257</v>
      </c>
      <c r="I517" s="42">
        <v>15.87</v>
      </c>
      <c r="J517" s="42">
        <v>166.05</v>
      </c>
      <c r="K517" s="41">
        <v>8</v>
      </c>
      <c r="L517" s="41">
        <v>20</v>
      </c>
      <c r="M517" s="120">
        <v>560</v>
      </c>
      <c r="N517" s="41"/>
      <c r="O517" s="41">
        <v>560</v>
      </c>
      <c r="P517" s="41"/>
      <c r="Q517" s="43">
        <v>40906</v>
      </c>
      <c r="R517" s="43">
        <v>41628</v>
      </c>
      <c r="S517" s="76" t="s" ph="1">
        <v>1378</v>
      </c>
      <c r="T517" s="127" t="s" ph="1">
        <v>1437</v>
      </c>
    </row>
    <row r="518" spans="1:20" s="2" customFormat="1" ht="24.75" customHeight="1">
      <c r="A518" s="50">
        <v>515</v>
      </c>
      <c r="B518" s="40" t="s">
        <v>1438</v>
      </c>
      <c r="C518" s="41" t="s">
        <v>1495</v>
      </c>
      <c r="D518" s="40" t="s">
        <v>1488</v>
      </c>
      <c r="E518" s="40" t="s">
        <v>1439</v>
      </c>
      <c r="F518" s="40" t="s">
        <v>1440</v>
      </c>
      <c r="G518" s="40">
        <v>22686</v>
      </c>
      <c r="H518" s="40">
        <v>59221</v>
      </c>
      <c r="I518" s="42">
        <v>22.55</v>
      </c>
      <c r="J518" s="42">
        <v>189.91</v>
      </c>
      <c r="K518" s="40">
        <v>9</v>
      </c>
      <c r="L518" s="40">
        <v>15</v>
      </c>
      <c r="M518" s="122">
        <v>431</v>
      </c>
      <c r="N518" s="40"/>
      <c r="O518" s="40">
        <v>431</v>
      </c>
      <c r="P518" s="40"/>
      <c r="Q518" s="43">
        <v>40745</v>
      </c>
      <c r="R518" s="43">
        <v>41631</v>
      </c>
      <c r="S518" s="52" t="s">
        <v>1441</v>
      </c>
      <c r="T518" s="128" t="s">
        <v>1442</v>
      </c>
    </row>
    <row r="519" spans="1:20" ht="24.75" customHeight="1">
      <c r="A519" s="50">
        <v>516</v>
      </c>
      <c r="B519" s="51" t="s">
        <v>1490</v>
      </c>
      <c r="C519" s="41" t="s">
        <v>1495</v>
      </c>
      <c r="D519" s="40" t="s">
        <v>1488</v>
      </c>
      <c r="E519" s="40" t="s">
        <v>1369</v>
      </c>
      <c r="F519" s="40" t="s">
        <v>1443</v>
      </c>
      <c r="G519" s="40">
        <v>46190</v>
      </c>
      <c r="H519" s="40">
        <v>101260</v>
      </c>
      <c r="I519" s="42">
        <v>11.09</v>
      </c>
      <c r="J519" s="42">
        <v>164.75</v>
      </c>
      <c r="K519" s="40">
        <v>6</v>
      </c>
      <c r="L519" s="40">
        <v>25</v>
      </c>
      <c r="M519" s="122">
        <v>680</v>
      </c>
      <c r="N519" s="40"/>
      <c r="O519" s="40">
        <v>680</v>
      </c>
      <c r="P519" s="40"/>
      <c r="Q519" s="43">
        <v>40823</v>
      </c>
      <c r="R519" s="43">
        <v>41631</v>
      </c>
      <c r="S519" s="52" t="s">
        <v>1444</v>
      </c>
      <c r="T519" s="100" t="s">
        <v>1445</v>
      </c>
    </row>
    <row r="520" spans="1:20" ht="24.75" customHeight="1">
      <c r="A520" s="50">
        <v>517</v>
      </c>
      <c r="B520" s="51" t="s">
        <v>1446</v>
      </c>
      <c r="C520" s="41" t="s">
        <v>1495</v>
      </c>
      <c r="D520" s="40" t="s">
        <v>1505</v>
      </c>
      <c r="E520" s="40" t="s">
        <v>1432</v>
      </c>
      <c r="F520" s="40" t="s">
        <v>1447</v>
      </c>
      <c r="G520" s="40">
        <v>31488.400000000001</v>
      </c>
      <c r="H520" s="40">
        <v>68148</v>
      </c>
      <c r="I520" s="42">
        <v>13.22</v>
      </c>
      <c r="J520" s="42">
        <v>164.92</v>
      </c>
      <c r="K520" s="40">
        <v>6</v>
      </c>
      <c r="L520" s="40">
        <v>25</v>
      </c>
      <c r="M520" s="122">
        <v>462</v>
      </c>
      <c r="N520" s="40"/>
      <c r="O520" s="40">
        <v>462</v>
      </c>
      <c r="P520" s="40"/>
      <c r="Q520" s="43">
        <v>40842</v>
      </c>
      <c r="R520" s="43">
        <v>41631</v>
      </c>
      <c r="S520" s="52" t="s">
        <v>1448</v>
      </c>
      <c r="T520" s="100" t="s">
        <v>1445</v>
      </c>
    </row>
    <row r="521" spans="1:20" ht="24.75" customHeight="1">
      <c r="A521" s="50">
        <v>518</v>
      </c>
      <c r="B521" s="51" t="s">
        <v>1449</v>
      </c>
      <c r="C521" s="41" t="s">
        <v>1495</v>
      </c>
      <c r="D521" s="40" t="s">
        <v>1488</v>
      </c>
      <c r="E521" s="40" t="s">
        <v>1369</v>
      </c>
      <c r="F521" s="40" t="s">
        <v>1450</v>
      </c>
      <c r="G521" s="40">
        <v>55100</v>
      </c>
      <c r="H521" s="40">
        <v>125692</v>
      </c>
      <c r="I521" s="42">
        <v>14.97</v>
      </c>
      <c r="J521" s="42">
        <v>164.68</v>
      </c>
      <c r="K521" s="40">
        <v>11</v>
      </c>
      <c r="L521" s="40">
        <v>20</v>
      </c>
      <c r="M521" s="122">
        <v>808</v>
      </c>
      <c r="N521" s="40"/>
      <c r="O521" s="40">
        <v>808</v>
      </c>
      <c r="P521" s="40"/>
      <c r="Q521" s="43">
        <v>40844</v>
      </c>
      <c r="R521" s="43">
        <v>41631</v>
      </c>
      <c r="S521" s="52" t="s">
        <v>1451</v>
      </c>
      <c r="T521" s="100" t="s">
        <v>1452</v>
      </c>
    </row>
    <row r="522" spans="1:20" s="36" customFormat="1" ht="24.75" customHeight="1">
      <c r="A522" s="50">
        <v>519</v>
      </c>
      <c r="B522" s="40" t="s">
        <v>1453</v>
      </c>
      <c r="C522" s="41" t="s">
        <v>1495</v>
      </c>
      <c r="D522" s="40" t="s">
        <v>1488</v>
      </c>
      <c r="E522" s="40" t="s">
        <v>1454</v>
      </c>
      <c r="F522" s="40" t="s">
        <v>1455</v>
      </c>
      <c r="G522" s="40">
        <v>1508</v>
      </c>
      <c r="H522" s="40">
        <v>3779</v>
      </c>
      <c r="I522" s="42">
        <v>30.84</v>
      </c>
      <c r="J522" s="42">
        <v>204.7</v>
      </c>
      <c r="K522" s="40">
        <v>1</v>
      </c>
      <c r="L522" s="40">
        <v>9</v>
      </c>
      <c r="M522" s="122">
        <v>32</v>
      </c>
      <c r="N522" s="40"/>
      <c r="O522" s="40">
        <v>32</v>
      </c>
      <c r="P522" s="40"/>
      <c r="Q522" s="43">
        <v>41017</v>
      </c>
      <c r="R522" s="43">
        <v>41698</v>
      </c>
      <c r="S522" s="76" t="s" ph="1">
        <v>1456</v>
      </c>
      <c r="T522" s="77" t="s" ph="1">
        <v>1457</v>
      </c>
    </row>
    <row r="523" spans="1:20" s="36" customFormat="1" ht="24.75" customHeight="1">
      <c r="A523" s="50">
        <v>520</v>
      </c>
      <c r="B523" s="40" t="s">
        <v>1458</v>
      </c>
      <c r="C523" s="41" t="s">
        <v>1495</v>
      </c>
      <c r="D523" s="40" t="s">
        <v>1505</v>
      </c>
      <c r="E523" s="40" t="s">
        <v>1432</v>
      </c>
      <c r="F523" s="41" t="s">
        <v>1816</v>
      </c>
      <c r="G523" s="41">
        <v>56550</v>
      </c>
      <c r="H523" s="41">
        <v>141509</v>
      </c>
      <c r="I523" s="42">
        <v>16.829999999999998</v>
      </c>
      <c r="J523" s="42">
        <v>179.26</v>
      </c>
      <c r="K523" s="41">
        <v>12</v>
      </c>
      <c r="L523" s="41">
        <v>20</v>
      </c>
      <c r="M523" s="120">
        <v>731</v>
      </c>
      <c r="N523" s="41"/>
      <c r="O523" s="41"/>
      <c r="P523" s="41">
        <v>731</v>
      </c>
      <c r="Q523" s="43">
        <v>40988</v>
      </c>
      <c r="R523" s="43">
        <v>41816</v>
      </c>
      <c r="S523" s="76" t="s" ph="1">
        <v>1459</v>
      </c>
      <c r="T523" s="77" t="s" ph="1">
        <v>1452</v>
      </c>
    </row>
    <row r="524" spans="1:20" ht="24.75" customHeight="1">
      <c r="A524" s="50">
        <v>521</v>
      </c>
      <c r="B524" s="40" t="s">
        <v>1460</v>
      </c>
      <c r="C524" s="41" t="s">
        <v>1461</v>
      </c>
      <c r="D524" s="41" t="s">
        <v>1488</v>
      </c>
      <c r="E524" s="41" t="s">
        <v>1369</v>
      </c>
      <c r="F524" s="41" t="s">
        <v>1462</v>
      </c>
      <c r="G524" s="41">
        <v>37145</v>
      </c>
      <c r="H524" s="41">
        <v>85891</v>
      </c>
      <c r="I524" s="42">
        <v>12.49</v>
      </c>
      <c r="J524" s="42">
        <v>166.91</v>
      </c>
      <c r="K524" s="41">
        <v>7</v>
      </c>
      <c r="L524" s="41">
        <v>24</v>
      </c>
      <c r="M524" s="120">
        <v>455</v>
      </c>
      <c r="N524" s="41"/>
      <c r="O524" s="41"/>
      <c r="P524" s="41">
        <v>455</v>
      </c>
      <c r="Q524" s="43">
        <v>41061</v>
      </c>
      <c r="R524" s="43">
        <v>41913</v>
      </c>
      <c r="S524" s="76" t="s" ph="1">
        <v>1463</v>
      </c>
      <c r="T524" s="77" t="s" ph="1">
        <v>1452</v>
      </c>
    </row>
    <row r="525" spans="1:20" ht="24.75" customHeight="1">
      <c r="A525" s="50">
        <v>522</v>
      </c>
      <c r="B525" s="41" t="s">
        <v>0</v>
      </c>
      <c r="C525" s="41" t="s">
        <v>1495</v>
      </c>
      <c r="D525" s="41" t="s">
        <v>1505</v>
      </c>
      <c r="E525" s="41" t="s">
        <v>1473</v>
      </c>
      <c r="F525" s="41" t="s">
        <v>1</v>
      </c>
      <c r="G525" s="41">
        <v>42436</v>
      </c>
      <c r="H525" s="41">
        <v>117478</v>
      </c>
      <c r="I525" s="42">
        <v>25.02</v>
      </c>
      <c r="J525" s="42">
        <v>199.85</v>
      </c>
      <c r="K525" s="41">
        <v>19</v>
      </c>
      <c r="L525" s="41">
        <v>12</v>
      </c>
      <c r="M525" s="120">
        <v>860</v>
      </c>
      <c r="N525" s="41">
        <v>545</v>
      </c>
      <c r="O525" s="41">
        <v>315</v>
      </c>
      <c r="P525" s="41"/>
      <c r="Q525" s="43">
        <v>41150</v>
      </c>
      <c r="R525" s="43">
        <v>41928</v>
      </c>
      <c r="S525" s="76" t="s" ph="1">
        <v>2</v>
      </c>
      <c r="T525" s="77" t="s" ph="1">
        <v>2</v>
      </c>
    </row>
    <row r="526" spans="1:20" ht="24.75" customHeight="1">
      <c r="A526" s="50">
        <v>523</v>
      </c>
      <c r="B526" s="51" t="s">
        <v>1481</v>
      </c>
      <c r="C526" s="51" t="s">
        <v>1464</v>
      </c>
      <c r="D526" s="51" t="s">
        <v>1488</v>
      </c>
      <c r="E526" s="51" t="s">
        <v>1465</v>
      </c>
      <c r="F526" s="51" t="s">
        <v>1498</v>
      </c>
      <c r="G526" s="51">
        <v>2486</v>
      </c>
      <c r="H526" s="51">
        <v>3968</v>
      </c>
      <c r="I526" s="42">
        <v>38.31</v>
      </c>
      <c r="J526" s="42">
        <v>130.88</v>
      </c>
      <c r="K526" s="51">
        <v>1</v>
      </c>
      <c r="L526" s="51">
        <v>5</v>
      </c>
      <c r="M526" s="123">
        <v>40</v>
      </c>
      <c r="N526" s="51">
        <v>40</v>
      </c>
      <c r="O526" s="51"/>
      <c r="P526" s="51"/>
      <c r="Q526" s="43">
        <v>41354</v>
      </c>
      <c r="R526" s="43">
        <v>41932</v>
      </c>
      <c r="S526" s="51" t="s">
        <v>1466</v>
      </c>
      <c r="T526" s="101" t="s">
        <v>1467</v>
      </c>
    </row>
    <row r="527" spans="1:20" ht="24.75" customHeight="1">
      <c r="A527" s="50">
        <v>524</v>
      </c>
      <c r="B527" s="51" t="s">
        <v>1482</v>
      </c>
      <c r="C527" s="41" t="s">
        <v>1464</v>
      </c>
      <c r="D527" s="41" t="s">
        <v>1488</v>
      </c>
      <c r="E527" s="41" t="s">
        <v>1465</v>
      </c>
      <c r="F527" s="41" t="s">
        <v>1499</v>
      </c>
      <c r="G527" s="41">
        <v>4389</v>
      </c>
      <c r="H527" s="41">
        <v>12156</v>
      </c>
      <c r="I527" s="42">
        <v>47.64</v>
      </c>
      <c r="J527" s="42">
        <v>149.32</v>
      </c>
      <c r="K527" s="41">
        <v>2</v>
      </c>
      <c r="L527" s="41">
        <v>5</v>
      </c>
      <c r="M527" s="120">
        <v>82</v>
      </c>
      <c r="N527" s="41">
        <v>82</v>
      </c>
      <c r="O527" s="41"/>
      <c r="P527" s="41"/>
      <c r="Q527" s="43">
        <v>41354</v>
      </c>
      <c r="R527" s="43">
        <v>41932</v>
      </c>
      <c r="S527" s="51" t="s">
        <v>1466</v>
      </c>
      <c r="T527" s="101" t="s">
        <v>1467</v>
      </c>
    </row>
    <row r="528" spans="1:20" s="38" customFormat="1" ht="24.75" customHeight="1">
      <c r="A528" s="50">
        <v>525</v>
      </c>
      <c r="B528" s="40" t="s">
        <v>1479</v>
      </c>
      <c r="C528" s="41" t="s">
        <v>1323</v>
      </c>
      <c r="D528" s="109" t="s">
        <v>1324</v>
      </c>
      <c r="E528" s="40" t="s">
        <v>1325</v>
      </c>
      <c r="F528" s="102" t="s">
        <v>1549</v>
      </c>
      <c r="G528" s="40">
        <v>35280</v>
      </c>
      <c r="H528" s="40">
        <v>120397</v>
      </c>
      <c r="I528" s="40">
        <v>23.86</v>
      </c>
      <c r="J528" s="40">
        <v>231.38</v>
      </c>
      <c r="K528" s="103">
        <v>9</v>
      </c>
      <c r="L528" s="104" t="s">
        <v>1326</v>
      </c>
      <c r="M528" s="120">
        <v>702</v>
      </c>
      <c r="N528" s="40">
        <v>29</v>
      </c>
      <c r="O528" s="40">
        <v>600</v>
      </c>
      <c r="P528" s="40">
        <v>73</v>
      </c>
      <c r="Q528" s="155">
        <v>39702</v>
      </c>
      <c r="R528" s="43">
        <v>41970</v>
      </c>
      <c r="S528" s="40" t="s">
        <v>1327</v>
      </c>
      <c r="T528" s="101" t="s">
        <v>1468</v>
      </c>
    </row>
    <row r="529" spans="1:20" s="2" customFormat="1" ht="24.75" customHeight="1">
      <c r="A529" s="129">
        <v>526</v>
      </c>
      <c r="B529" s="17" t="s">
        <v>1492</v>
      </c>
      <c r="C529" s="17" t="s">
        <v>1495</v>
      </c>
      <c r="D529" s="17" t="s">
        <v>1505</v>
      </c>
      <c r="E529" s="17" t="s">
        <v>1532</v>
      </c>
      <c r="F529" s="17" t="s">
        <v>1491</v>
      </c>
      <c r="G529" s="17">
        <v>8484.2000000000007</v>
      </c>
      <c r="H529" s="17">
        <v>21151.374899999999</v>
      </c>
      <c r="I529" s="18">
        <v>20</v>
      </c>
      <c r="J529" s="18">
        <v>217.15</v>
      </c>
      <c r="K529" s="17">
        <v>5</v>
      </c>
      <c r="L529" s="17">
        <v>25</v>
      </c>
      <c r="M529" s="138">
        <v>210</v>
      </c>
      <c r="N529" s="17">
        <v>210</v>
      </c>
      <c r="O529" s="17"/>
      <c r="P529" s="17"/>
      <c r="Q529" s="14">
        <v>41054</v>
      </c>
      <c r="R529" s="43">
        <v>42081</v>
      </c>
      <c r="S529" s="19" t="s" ph="1">
        <v>1493</v>
      </c>
      <c r="T529" s="156" t="s" ph="1">
        <v>1539</v>
      </c>
    </row>
    <row r="530" spans="1:20" s="2" customFormat="1" ht="24.75" customHeight="1">
      <c r="A530" s="129">
        <v>527</v>
      </c>
      <c r="B530" s="126" t="s">
        <v>1817</v>
      </c>
      <c r="C530" s="17" t="s">
        <v>1495</v>
      </c>
      <c r="D530" s="17" t="s">
        <v>1488</v>
      </c>
      <c r="E530" s="17" t="s">
        <v>1369</v>
      </c>
      <c r="F530" s="17" t="s">
        <v>1507</v>
      </c>
      <c r="G530" s="17">
        <v>12526</v>
      </c>
      <c r="H530" s="17">
        <v>86352.37</v>
      </c>
      <c r="I530" s="18">
        <v>60.78</v>
      </c>
      <c r="J530" s="18">
        <v>490.68</v>
      </c>
      <c r="K530" s="17">
        <v>4</v>
      </c>
      <c r="L530" s="17">
        <v>29</v>
      </c>
      <c r="M530" s="138">
        <v>481</v>
      </c>
      <c r="N530" s="17"/>
      <c r="O530" s="17">
        <v>481</v>
      </c>
      <c r="P530" s="17"/>
      <c r="Q530" s="14">
        <v>40940</v>
      </c>
      <c r="R530" s="43">
        <v>42094</v>
      </c>
      <c r="S530" s="19" t="s" ph="1">
        <v>1494</v>
      </c>
      <c r="T530" s="156" t="s" ph="1">
        <v>1818</v>
      </c>
    </row>
    <row r="531" spans="1:20" ht="24.75" customHeight="1">
      <c r="A531" s="129">
        <v>528</v>
      </c>
      <c r="B531" s="17" t="s">
        <v>1819</v>
      </c>
      <c r="C531" s="17" t="s">
        <v>1495</v>
      </c>
      <c r="D531" s="17" t="s">
        <v>1488</v>
      </c>
      <c r="E531" s="17" t="s">
        <v>1820</v>
      </c>
      <c r="F531" s="17" t="s">
        <v>1502</v>
      </c>
      <c r="G531" s="21">
        <v>16168.9</v>
      </c>
      <c r="H531" s="21">
        <v>49958.056499999999</v>
      </c>
      <c r="I531" s="18">
        <v>21.32</v>
      </c>
      <c r="J531" s="18">
        <v>229.74</v>
      </c>
      <c r="K531" s="21">
        <v>5</v>
      </c>
      <c r="L531" s="21">
        <v>20</v>
      </c>
      <c r="M531" s="138">
        <v>336</v>
      </c>
      <c r="N531" s="21"/>
      <c r="O531" s="21">
        <v>336</v>
      </c>
      <c r="P531" s="21"/>
      <c r="Q531" s="14">
        <v>41414</v>
      </c>
      <c r="R531" s="43">
        <v>42173</v>
      </c>
      <c r="S531" s="21" t="s">
        <v>1382</v>
      </c>
      <c r="T531" s="157" t="s">
        <v>1383</v>
      </c>
    </row>
    <row r="532" spans="1:20" ht="24.75" customHeight="1">
      <c r="A532" s="129">
        <v>529</v>
      </c>
      <c r="B532" s="17" t="s">
        <v>1523</v>
      </c>
      <c r="C532" s="17" t="s">
        <v>1495</v>
      </c>
      <c r="D532" s="17" t="s">
        <v>1505</v>
      </c>
      <c r="E532" s="17" t="s">
        <v>1473</v>
      </c>
      <c r="F532" s="17" t="s">
        <v>1545</v>
      </c>
      <c r="G532" s="21">
        <v>5327.3</v>
      </c>
      <c r="H532" s="21">
        <v>15006.1006</v>
      </c>
      <c r="I532" s="18">
        <v>26.19</v>
      </c>
      <c r="J532" s="18">
        <v>221.91</v>
      </c>
      <c r="K532" s="21">
        <v>2</v>
      </c>
      <c r="L532" s="21">
        <v>12</v>
      </c>
      <c r="M532" s="138">
        <v>118</v>
      </c>
      <c r="N532" s="21"/>
      <c r="O532" s="21">
        <v>118</v>
      </c>
      <c r="P532" s="21"/>
      <c r="Q532" s="14">
        <v>41639</v>
      </c>
      <c r="R532" s="43">
        <v>42213</v>
      </c>
      <c r="S532" s="43" t="s">
        <v>1546</v>
      </c>
      <c r="T532" s="158" t="s">
        <v>1547</v>
      </c>
    </row>
    <row r="533" spans="1:20" ht="24.75" customHeight="1">
      <c r="A533" s="129">
        <v>530</v>
      </c>
      <c r="B533" s="17" t="s">
        <v>1601</v>
      </c>
      <c r="C533" s="20" t="s">
        <v>1495</v>
      </c>
      <c r="D533" s="20" t="s">
        <v>1488</v>
      </c>
      <c r="E533" s="17" t="s">
        <v>1369</v>
      </c>
      <c r="F533" s="17" t="s">
        <v>1602</v>
      </c>
      <c r="G533" s="21">
        <v>3122.4</v>
      </c>
      <c r="H533" s="21">
        <v>29420.207399999999</v>
      </c>
      <c r="I533" s="18">
        <v>59.12</v>
      </c>
      <c r="J533" s="18">
        <v>699.86</v>
      </c>
      <c r="K533" s="21">
        <v>2</v>
      </c>
      <c r="L533" s="21">
        <v>33</v>
      </c>
      <c r="M533" s="138">
        <v>176</v>
      </c>
      <c r="N533" s="21"/>
      <c r="O533" s="21">
        <v>176</v>
      </c>
      <c r="P533" s="21"/>
      <c r="Q533" s="14">
        <v>41082</v>
      </c>
      <c r="R533" s="43">
        <v>42146</v>
      </c>
      <c r="S533" s="43" t="s">
        <v>1603</v>
      </c>
      <c r="T533" s="159" t="s">
        <v>1603</v>
      </c>
    </row>
    <row r="534" spans="1:20" s="2" customFormat="1" ht="24.75" customHeight="1">
      <c r="A534" s="129">
        <v>531</v>
      </c>
      <c r="B534" s="17" t="s">
        <v>1606</v>
      </c>
      <c r="C534" s="17"/>
      <c r="D534" s="17" t="s">
        <v>1505</v>
      </c>
      <c r="E534" s="17" t="s">
        <v>1342</v>
      </c>
      <c r="F534" s="17" t="s">
        <v>1821</v>
      </c>
      <c r="G534" s="21">
        <v>9316</v>
      </c>
      <c r="H534" s="21">
        <v>24582</v>
      </c>
      <c r="I534" s="18">
        <v>20.84</v>
      </c>
      <c r="J534" s="18">
        <v>200.69</v>
      </c>
      <c r="K534" s="21">
        <v>3</v>
      </c>
      <c r="L534" s="21">
        <v>18</v>
      </c>
      <c r="M534" s="139">
        <v>167</v>
      </c>
      <c r="N534" s="21"/>
      <c r="O534" s="21">
        <v>167</v>
      </c>
      <c r="P534" s="21"/>
      <c r="Q534" s="14">
        <v>41397</v>
      </c>
      <c r="R534" s="15" t="s">
        <v>1822</v>
      </c>
      <c r="S534" s="21" t="s">
        <v>1823</v>
      </c>
      <c r="T534" s="157" t="s">
        <v>1824</v>
      </c>
    </row>
    <row r="535" spans="1:20" s="2" customFormat="1" ht="24.75" customHeight="1">
      <c r="A535" s="129">
        <v>532</v>
      </c>
      <c r="B535" s="17" t="s">
        <v>1607</v>
      </c>
      <c r="C535" s="17" t="s">
        <v>1825</v>
      </c>
      <c r="D535" s="17" t="s">
        <v>1488</v>
      </c>
      <c r="E535" s="17" t="s">
        <v>1369</v>
      </c>
      <c r="F535" s="17" t="s">
        <v>3</v>
      </c>
      <c r="G535" s="21">
        <v>9083</v>
      </c>
      <c r="H535" s="21">
        <v>88579</v>
      </c>
      <c r="I535" s="17">
        <v>66.819999999999993</v>
      </c>
      <c r="J535" s="21">
        <v>697.84</v>
      </c>
      <c r="K535" s="21">
        <v>5</v>
      </c>
      <c r="L535" s="21">
        <v>42</v>
      </c>
      <c r="M535" s="139">
        <v>513</v>
      </c>
      <c r="N535" s="21"/>
      <c r="O535" s="21">
        <v>508</v>
      </c>
      <c r="P535" s="21">
        <v>5</v>
      </c>
      <c r="Q535" s="14">
        <v>41165</v>
      </c>
      <c r="R535" s="15" t="s">
        <v>1822</v>
      </c>
      <c r="S535" s="21" t="s">
        <v>4</v>
      </c>
      <c r="T535" s="157" t="s">
        <v>5</v>
      </c>
    </row>
    <row r="536" spans="1:20" ht="24.75" customHeight="1">
      <c r="A536" s="129">
        <v>533</v>
      </c>
      <c r="B536" s="17" t="s">
        <v>1826</v>
      </c>
      <c r="C536" s="20" t="s">
        <v>1495</v>
      </c>
      <c r="D536" s="20" t="s">
        <v>1505</v>
      </c>
      <c r="E536" s="17" t="s">
        <v>1432</v>
      </c>
      <c r="F536" s="17" t="s">
        <v>1598</v>
      </c>
      <c r="G536" s="17">
        <v>15684</v>
      </c>
      <c r="H536" s="17">
        <v>44541.530700000003</v>
      </c>
      <c r="I536" s="18">
        <v>18.16</v>
      </c>
      <c r="J536" s="18">
        <v>222.87</v>
      </c>
      <c r="K536" s="17">
        <v>5</v>
      </c>
      <c r="L536" s="17">
        <v>20</v>
      </c>
      <c r="M536" s="138">
        <v>310</v>
      </c>
      <c r="N536" s="17"/>
      <c r="O536" s="17">
        <v>310</v>
      </c>
      <c r="P536" s="17"/>
      <c r="Q536" s="14">
        <v>41022</v>
      </c>
      <c r="R536" s="43">
        <v>42355</v>
      </c>
      <c r="S536" s="7" t="s" ph="1">
        <v>1525</v>
      </c>
      <c r="T536" s="160" t="s" ph="1">
        <v>1827</v>
      </c>
    </row>
    <row r="537" spans="1:20" s="2" customFormat="1" ht="24.75" customHeight="1">
      <c r="A537" s="129">
        <v>534</v>
      </c>
      <c r="B537" s="17" t="s">
        <v>1599</v>
      </c>
      <c r="C537" s="17" t="s">
        <v>1495</v>
      </c>
      <c r="D537" s="17" t="s">
        <v>1488</v>
      </c>
      <c r="E537" s="17" t="s">
        <v>1369</v>
      </c>
      <c r="F537" s="17" t="s">
        <v>1597</v>
      </c>
      <c r="G537" s="17">
        <v>3656.9</v>
      </c>
      <c r="H537" s="17">
        <v>11253.896500000001</v>
      </c>
      <c r="I537" s="18">
        <v>16.75</v>
      </c>
      <c r="J537" s="18">
        <v>228.59</v>
      </c>
      <c r="K537" s="17">
        <v>2</v>
      </c>
      <c r="L537" s="17">
        <v>20</v>
      </c>
      <c r="M537" s="140">
        <v>74</v>
      </c>
      <c r="N537" s="17"/>
      <c r="O537" s="17">
        <v>70</v>
      </c>
      <c r="P537" s="17">
        <v>4</v>
      </c>
      <c r="Q537" s="14">
        <v>40994</v>
      </c>
      <c r="R537" s="43">
        <v>42355</v>
      </c>
      <c r="S537" s="7" t="s" ph="1">
        <v>1596</v>
      </c>
      <c r="T537" s="156" t="s" ph="1">
        <v>1407</v>
      </c>
    </row>
    <row r="538" spans="1:20" s="2" customFormat="1" ht="24.75" customHeight="1">
      <c r="A538" s="129">
        <v>535</v>
      </c>
      <c r="B538" s="17" t="s">
        <v>1608</v>
      </c>
      <c r="C538" s="17" t="s">
        <v>1825</v>
      </c>
      <c r="D538" s="17" t="s">
        <v>1488</v>
      </c>
      <c r="E538" s="17" t="s">
        <v>1369</v>
      </c>
      <c r="F538" s="17" t="s">
        <v>1828</v>
      </c>
      <c r="G538" s="17">
        <v>10533</v>
      </c>
      <c r="H538" s="17">
        <v>76541</v>
      </c>
      <c r="I538" s="18">
        <v>69.95</v>
      </c>
      <c r="J538" s="18">
        <v>517.29</v>
      </c>
      <c r="K538" s="17">
        <v>4</v>
      </c>
      <c r="L538" s="17">
        <v>33</v>
      </c>
      <c r="M538" s="140">
        <v>392</v>
      </c>
      <c r="N538" s="17"/>
      <c r="O538" s="17">
        <v>392</v>
      </c>
      <c r="P538" s="17"/>
      <c r="Q538" s="14">
        <v>41022</v>
      </c>
      <c r="R538" s="136" t="s">
        <v>1685</v>
      </c>
      <c r="S538" s="7" t="s" ph="1">
        <v>1829</v>
      </c>
      <c r="T538" s="156" t="s" ph="1">
        <v>1830</v>
      </c>
    </row>
    <row r="539" spans="1:20" ht="24.75" customHeight="1">
      <c r="A539" s="129">
        <v>536</v>
      </c>
      <c r="B539" s="17" t="s">
        <v>1653</v>
      </c>
      <c r="C539" s="17" t="s">
        <v>1461</v>
      </c>
      <c r="D539" s="17" t="s">
        <v>1505</v>
      </c>
      <c r="E539" s="17" t="s">
        <v>1651</v>
      </c>
      <c r="F539" s="17" t="s">
        <v>1645</v>
      </c>
      <c r="G539" s="21">
        <v>31896</v>
      </c>
      <c r="H539" s="21">
        <v>78955</v>
      </c>
      <c r="I539" s="18">
        <v>18.53</v>
      </c>
      <c r="J539" s="18">
        <v>182.97</v>
      </c>
      <c r="K539" s="21">
        <v>7</v>
      </c>
      <c r="L539" s="21">
        <v>20</v>
      </c>
      <c r="M539" s="27">
        <v>457</v>
      </c>
      <c r="N539" s="21"/>
      <c r="O539" s="21">
        <v>256</v>
      </c>
      <c r="P539" s="21">
        <v>201</v>
      </c>
      <c r="Q539" s="14">
        <v>41704</v>
      </c>
      <c r="R539" s="15" t="s">
        <v>1684</v>
      </c>
      <c r="S539" s="21" t="s">
        <v>1652</v>
      </c>
      <c r="T539" s="161" t="s">
        <v>1652</v>
      </c>
    </row>
    <row r="540" spans="1:20" ht="24.75" customHeight="1">
      <c r="A540" s="129">
        <v>537</v>
      </c>
      <c r="B540" s="17" t="s">
        <v>1654</v>
      </c>
      <c r="C540" s="17" t="s">
        <v>1461</v>
      </c>
      <c r="D540" s="17" t="s">
        <v>1505</v>
      </c>
      <c r="E540" s="17" t="s">
        <v>1651</v>
      </c>
      <c r="F540" s="17" t="s">
        <v>1646</v>
      </c>
      <c r="G540" s="17">
        <v>44602</v>
      </c>
      <c r="H540" s="17">
        <v>106849</v>
      </c>
      <c r="I540" s="18">
        <v>19.190000000000001</v>
      </c>
      <c r="J540" s="18">
        <v>180.7</v>
      </c>
      <c r="K540" s="17">
        <v>11</v>
      </c>
      <c r="L540" s="17">
        <v>20</v>
      </c>
      <c r="M540" s="3">
        <v>634</v>
      </c>
      <c r="N540" s="17"/>
      <c r="O540" s="17">
        <v>329</v>
      </c>
      <c r="P540" s="17">
        <v>305</v>
      </c>
      <c r="Q540" s="14">
        <v>41704</v>
      </c>
      <c r="R540" s="15" t="s">
        <v>1684</v>
      </c>
      <c r="S540" s="21" t="s">
        <v>1831</v>
      </c>
      <c r="T540" s="161" t="s">
        <v>1831</v>
      </c>
    </row>
    <row r="541" spans="1:20" ht="24.75" customHeight="1">
      <c r="A541" s="129">
        <v>538</v>
      </c>
      <c r="B541" s="17" t="s">
        <v>1832</v>
      </c>
      <c r="C541" s="17"/>
      <c r="D541" s="17" t="s">
        <v>1505</v>
      </c>
      <c r="E541" s="17" t="s">
        <v>1616</v>
      </c>
      <c r="F541" s="17" t="s">
        <v>1668</v>
      </c>
      <c r="G541" s="21">
        <v>9939</v>
      </c>
      <c r="H541" s="21">
        <v>28778</v>
      </c>
      <c r="I541" s="18">
        <v>23.58</v>
      </c>
      <c r="J541" s="18">
        <v>215.72</v>
      </c>
      <c r="K541" s="21">
        <v>4</v>
      </c>
      <c r="L541" s="21">
        <v>18</v>
      </c>
      <c r="M541" s="27">
        <v>250</v>
      </c>
      <c r="N541" s="21">
        <v>99</v>
      </c>
      <c r="O541" s="21">
        <v>151</v>
      </c>
      <c r="P541" s="21"/>
      <c r="Q541" s="14">
        <v>41585</v>
      </c>
      <c r="R541" s="22" t="s">
        <v>1683</v>
      </c>
      <c r="S541" s="21" t="s">
        <v>1833</v>
      </c>
      <c r="T541" s="161" t="s">
        <v>1838</v>
      </c>
    </row>
    <row r="542" spans="1:20" ht="24.75" customHeight="1">
      <c r="A542" s="129">
        <v>539</v>
      </c>
      <c r="B542" s="17" t="s">
        <v>1303</v>
      </c>
      <c r="C542" s="17"/>
      <c r="D542" s="17" t="s">
        <v>181</v>
      </c>
      <c r="E542" s="17" t="s">
        <v>1616</v>
      </c>
      <c r="F542" s="17" t="s">
        <v>1299</v>
      </c>
      <c r="G542" s="21">
        <v>13740</v>
      </c>
      <c r="H542" s="21">
        <v>46756</v>
      </c>
      <c r="I542" s="18">
        <v>20.78</v>
      </c>
      <c r="J542" s="18">
        <v>229.88</v>
      </c>
      <c r="K542" s="21">
        <v>6</v>
      </c>
      <c r="L542" s="21">
        <v>24</v>
      </c>
      <c r="M542" s="28">
        <v>371</v>
      </c>
      <c r="N542" s="21">
        <v>371</v>
      </c>
      <c r="O542" s="21"/>
      <c r="P542" s="21"/>
      <c r="Q542" s="14">
        <v>41733</v>
      </c>
      <c r="R542" s="15" t="s">
        <v>1694</v>
      </c>
      <c r="S542" s="21" t="s">
        <v>1669</v>
      </c>
      <c r="T542" s="161" t="s">
        <v>1300</v>
      </c>
    </row>
    <row r="543" spans="1:20" ht="24.75" customHeight="1">
      <c r="A543" s="129">
        <v>540</v>
      </c>
      <c r="B543" s="17" t="s">
        <v>1287</v>
      </c>
      <c r="C543" s="17"/>
      <c r="D543" s="17" t="s">
        <v>181</v>
      </c>
      <c r="E543" s="17" t="s">
        <v>179</v>
      </c>
      <c r="F543" s="17" t="s">
        <v>1288</v>
      </c>
      <c r="G543" s="21">
        <v>9703</v>
      </c>
      <c r="H543" s="21">
        <v>30001</v>
      </c>
      <c r="I543" s="18">
        <v>19.59</v>
      </c>
      <c r="J543" s="18">
        <v>229.74</v>
      </c>
      <c r="K543" s="21">
        <v>3</v>
      </c>
      <c r="L543" s="21">
        <v>26</v>
      </c>
      <c r="M543" s="27">
        <v>260</v>
      </c>
      <c r="N543" s="21">
        <v>260</v>
      </c>
      <c r="O543" s="21"/>
      <c r="P543" s="21"/>
      <c r="Q543" s="14">
        <v>41533</v>
      </c>
      <c r="R543" s="15" t="s">
        <v>1682</v>
      </c>
      <c r="S543" s="21" t="s">
        <v>1289</v>
      </c>
      <c r="T543" s="162" t="s">
        <v>1307</v>
      </c>
    </row>
    <row r="544" spans="1:20" ht="24.75" customHeight="1">
      <c r="A544" s="129">
        <v>541</v>
      </c>
      <c r="B544" s="172" t="s">
        <v>1295</v>
      </c>
      <c r="C544" s="172" t="s">
        <v>1305</v>
      </c>
      <c r="D544" s="172" t="s">
        <v>181</v>
      </c>
      <c r="E544" s="172" t="s">
        <v>1296</v>
      </c>
      <c r="F544" s="172" t="s">
        <v>1294</v>
      </c>
      <c r="G544" s="171">
        <v>32783.199999999997</v>
      </c>
      <c r="H544" s="171">
        <v>91234</v>
      </c>
      <c r="I544" s="173">
        <v>11.26</v>
      </c>
      <c r="J544" s="173">
        <v>182.81</v>
      </c>
      <c r="K544" s="171">
        <v>9</v>
      </c>
      <c r="L544" s="171">
        <v>25</v>
      </c>
      <c r="M544" s="187">
        <v>481</v>
      </c>
      <c r="N544" s="171"/>
      <c r="O544" s="171">
        <v>171</v>
      </c>
      <c r="P544" s="171">
        <v>310</v>
      </c>
      <c r="Q544" s="174">
        <v>41708</v>
      </c>
      <c r="R544" s="175" t="s">
        <v>1298</v>
      </c>
      <c r="S544" s="171" t="s">
        <v>1297</v>
      </c>
      <c r="T544" s="177" t="s">
        <v>1306</v>
      </c>
    </row>
    <row r="545" spans="1:20" ht="24.75" customHeight="1">
      <c r="A545" s="176">
        <v>542</v>
      </c>
      <c r="B545" s="17" t="s">
        <v>1847</v>
      </c>
      <c r="C545" s="17"/>
      <c r="D545" s="17" t="s">
        <v>1848</v>
      </c>
      <c r="E545" s="17" t="s">
        <v>1849</v>
      </c>
      <c r="F545" s="17" t="s">
        <v>1850</v>
      </c>
      <c r="G545" s="21">
        <v>23576</v>
      </c>
      <c r="H545" s="21">
        <v>75940</v>
      </c>
      <c r="I545" s="18">
        <v>29.789000000000001</v>
      </c>
      <c r="J545" s="18">
        <v>228.27</v>
      </c>
      <c r="K545" s="21">
        <v>10</v>
      </c>
      <c r="L545" s="24">
        <v>15</v>
      </c>
      <c r="M545" s="188">
        <v>480</v>
      </c>
      <c r="N545" s="21"/>
      <c r="O545" s="21">
        <v>480</v>
      </c>
      <c r="P545" s="21"/>
      <c r="Q545" s="14">
        <v>41361</v>
      </c>
      <c r="R545" s="15" t="s">
        <v>1851</v>
      </c>
      <c r="S545" s="21" t="s">
        <v>1301</v>
      </c>
      <c r="T545" s="161" t="s">
        <v>1302</v>
      </c>
    </row>
    <row r="546" spans="1:20" s="2" customFormat="1" ht="21.75" customHeight="1">
      <c r="A546" s="178">
        <v>543</v>
      </c>
      <c r="B546" s="163" t="s">
        <v>1311</v>
      </c>
      <c r="C546" s="164"/>
      <c r="D546" s="164" t="s">
        <v>1868</v>
      </c>
      <c r="E546" s="164" t="s">
        <v>1203</v>
      </c>
      <c r="F546" s="164" t="s">
        <v>1859</v>
      </c>
      <c r="G546" s="164">
        <v>18073.79</v>
      </c>
      <c r="H546" s="164">
        <v>47562.95</v>
      </c>
      <c r="I546" s="165">
        <v>45.08</v>
      </c>
      <c r="J546" s="165">
        <v>186.91</v>
      </c>
      <c r="K546" s="164">
        <v>7</v>
      </c>
      <c r="L546" s="169">
        <v>12</v>
      </c>
      <c r="M546" s="179">
        <v>367</v>
      </c>
      <c r="N546" s="164">
        <v>245</v>
      </c>
      <c r="O546" s="164">
        <v>122</v>
      </c>
      <c r="P546" s="164"/>
      <c r="Q546" s="166">
        <v>41918</v>
      </c>
      <c r="R546" s="167" t="s">
        <v>1860</v>
      </c>
      <c r="S546" s="164" t="s">
        <v>180</v>
      </c>
      <c r="T546" s="168" t="s">
        <v>180</v>
      </c>
    </row>
    <row r="547" spans="1:20" ht="30.75" customHeight="1">
      <c r="M547" s="5">
        <f>SUM(M4:M546)</f>
        <v>159803</v>
      </c>
    </row>
  </sheetData>
  <mergeCells count="18">
    <mergeCell ref="J2:J3"/>
    <mergeCell ref="K2:K3"/>
    <mergeCell ref="A1:T1"/>
    <mergeCell ref="M2:P2"/>
    <mergeCell ref="Q2:Q3"/>
    <mergeCell ref="R2:R3"/>
    <mergeCell ref="S2:S3"/>
    <mergeCell ref="T2:T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759"/>
  <sheetViews>
    <sheetView view="pageBreakPreview" zoomScale="115" zoomScaleNormal="100" zoomScaleSheetLayoutView="115" workbookViewId="0">
      <pane xSplit="2" ySplit="2" topLeftCell="C3" activePane="bottomRight" state="frozen"/>
      <selection activeCell="L498" sqref="L498"/>
      <selection pane="topRight" activeCell="L498" sqref="L498"/>
      <selection pane="bottomLeft" activeCell="L498" sqref="L498"/>
      <selection pane="bottomRight" activeCell="F4" sqref="F4"/>
    </sheetView>
  </sheetViews>
  <sheetFormatPr defaultRowHeight="11.25"/>
  <cols>
    <col min="1" max="1" width="3" style="1" customWidth="1"/>
    <col min="2" max="2" width="10.21875" style="2" customWidth="1"/>
    <col min="3" max="3" width="3.77734375" style="2" customWidth="1"/>
    <col min="4" max="4" width="3.44140625" style="2" customWidth="1"/>
    <col min="5" max="5" width="5.77734375" style="2" customWidth="1"/>
    <col min="6" max="6" width="18" style="2" customWidth="1"/>
    <col min="7" max="7" width="5.33203125" style="2" customWidth="1"/>
    <col min="8" max="8" width="6.6640625" style="2" customWidth="1"/>
    <col min="9" max="9" width="7.33203125" style="2" customWidth="1"/>
    <col min="10" max="10" width="6" style="2" customWidth="1"/>
    <col min="11" max="11" width="4.77734375" style="2" customWidth="1"/>
    <col min="12" max="12" width="4.88671875" style="2" customWidth="1"/>
    <col min="13" max="13" width="8" style="2" customWidth="1"/>
    <col min="14" max="14" width="5.6640625" style="2" customWidth="1"/>
    <col min="15" max="15" width="7" style="2" customWidth="1"/>
    <col min="16" max="16" width="5.6640625" style="2" customWidth="1"/>
    <col min="17" max="18" width="8.88671875" style="2"/>
    <col min="19" max="19" width="8.88671875" style="1"/>
    <col min="20" max="16384" width="8.88671875" style="2"/>
  </cols>
  <sheetData>
    <row r="1" spans="1:21" ht="33.75" customHeight="1">
      <c r="A1" s="197" t="s">
        <v>1309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</row>
    <row r="2" spans="1:21" s="31" customFormat="1" ht="24.95" customHeight="1" thickBot="1">
      <c r="A2" s="30" t="s">
        <v>183</v>
      </c>
      <c r="B2" s="30" t="s">
        <v>184</v>
      </c>
      <c r="C2" s="30" t="s">
        <v>185</v>
      </c>
      <c r="D2" s="30" t="s">
        <v>187</v>
      </c>
      <c r="E2" s="30" t="s">
        <v>188</v>
      </c>
      <c r="F2" s="30" t="s">
        <v>150</v>
      </c>
      <c r="G2" s="30" t="s">
        <v>190</v>
      </c>
      <c r="H2" s="30" t="s">
        <v>191</v>
      </c>
      <c r="I2" s="30" t="s">
        <v>192</v>
      </c>
      <c r="J2" s="30" t="s">
        <v>193</v>
      </c>
      <c r="K2" s="30" t="s">
        <v>194</v>
      </c>
      <c r="L2" s="30" t="s">
        <v>195</v>
      </c>
      <c r="M2" s="30" t="s">
        <v>196</v>
      </c>
      <c r="N2" s="30" t="s">
        <v>151</v>
      </c>
      <c r="O2" s="30" t="s">
        <v>198</v>
      </c>
      <c r="P2" s="30" t="s">
        <v>199</v>
      </c>
      <c r="Q2" s="30" t="s">
        <v>200</v>
      </c>
      <c r="R2" s="124" t="s">
        <v>1480</v>
      </c>
      <c r="S2" s="30" t="s">
        <v>202</v>
      </c>
      <c r="T2" s="30" t="s">
        <v>203</v>
      </c>
      <c r="U2" s="30" t="s">
        <v>204</v>
      </c>
    </row>
    <row r="3" spans="1:21" s="26" customFormat="1" ht="22.9" customHeight="1">
      <c r="A3" s="180"/>
      <c r="B3" s="34" t="s">
        <v>1291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135">
        <f>SUM(M4:M36)</f>
        <v>18585</v>
      </c>
      <c r="N3" s="23"/>
      <c r="O3" s="23"/>
      <c r="P3" s="23"/>
      <c r="Q3" s="23"/>
      <c r="R3" s="23"/>
      <c r="S3" s="23"/>
      <c r="T3" s="23"/>
      <c r="U3" s="23"/>
    </row>
    <row r="4" spans="1:21" ht="21.75" customHeight="1">
      <c r="A4" s="181">
        <v>1</v>
      </c>
      <c r="B4" s="32" t="s">
        <v>166</v>
      </c>
      <c r="C4" s="17"/>
      <c r="D4" s="17" t="s">
        <v>209</v>
      </c>
      <c r="E4" s="17" t="s">
        <v>335</v>
      </c>
      <c r="F4" s="17" t="s">
        <v>167</v>
      </c>
      <c r="G4" s="17">
        <v>6111</v>
      </c>
      <c r="H4" s="17">
        <v>16153.26</v>
      </c>
      <c r="I4" s="18">
        <v>24.08</v>
      </c>
      <c r="J4" s="18">
        <v>198.39</v>
      </c>
      <c r="K4" s="17">
        <v>1</v>
      </c>
      <c r="L4" s="17">
        <v>10</v>
      </c>
      <c r="M4" s="3">
        <f>SUM(N4:P4)</f>
        <v>107</v>
      </c>
      <c r="N4" s="17"/>
      <c r="O4" s="17">
        <v>43</v>
      </c>
      <c r="P4" s="17">
        <v>64</v>
      </c>
      <c r="Q4" s="4">
        <v>38547</v>
      </c>
      <c r="R4" s="25" t="s">
        <v>1290</v>
      </c>
      <c r="S4" s="9">
        <v>39296</v>
      </c>
      <c r="T4" s="16" t="s" ph="1">
        <v>168</v>
      </c>
      <c r="U4" s="8" t="s" ph="1">
        <v>1278</v>
      </c>
    </row>
    <row r="5" spans="1:21" ht="21.75" customHeight="1">
      <c r="A5" s="181">
        <v>2</v>
      </c>
      <c r="B5" s="33" t="s">
        <v>1280</v>
      </c>
      <c r="C5" s="17"/>
      <c r="D5" s="17" t="s">
        <v>221</v>
      </c>
      <c r="E5" s="17" t="s">
        <v>1281</v>
      </c>
      <c r="F5" s="17" t="s">
        <v>1282</v>
      </c>
      <c r="G5" s="17">
        <v>23136</v>
      </c>
      <c r="H5" s="17">
        <v>68965</v>
      </c>
      <c r="I5" s="18">
        <v>23.48</v>
      </c>
      <c r="J5" s="18">
        <v>219.73</v>
      </c>
      <c r="K5" s="17">
        <v>8</v>
      </c>
      <c r="L5" s="17">
        <v>15</v>
      </c>
      <c r="M5" s="3">
        <f>SUM(N5:P5)</f>
        <v>510</v>
      </c>
      <c r="N5" s="17">
        <v>193</v>
      </c>
      <c r="O5" s="17">
        <v>317</v>
      </c>
      <c r="P5" s="17">
        <v>0</v>
      </c>
      <c r="Q5" s="14">
        <v>40542</v>
      </c>
      <c r="R5" s="131" t="s">
        <v>1304</v>
      </c>
      <c r="S5" s="14">
        <v>40634</v>
      </c>
      <c r="T5" s="7" t="s" ph="1">
        <v>1280</v>
      </c>
      <c r="U5" s="6" t="s" ph="1">
        <v>1283</v>
      </c>
    </row>
    <row r="6" spans="1:21" ht="21.75" customHeight="1">
      <c r="A6" s="181">
        <v>3</v>
      </c>
      <c r="B6" s="33" t="s">
        <v>1313</v>
      </c>
      <c r="C6" s="17"/>
      <c r="D6" s="17" t="s">
        <v>1279</v>
      </c>
      <c r="E6" s="17" t="s">
        <v>1284</v>
      </c>
      <c r="F6" s="17" t="s">
        <v>1285</v>
      </c>
      <c r="G6" s="17">
        <v>6340</v>
      </c>
      <c r="H6" s="17">
        <v>18260</v>
      </c>
      <c r="I6" s="18">
        <v>22.49</v>
      </c>
      <c r="J6" s="18">
        <v>214.35</v>
      </c>
      <c r="K6" s="17">
        <v>2</v>
      </c>
      <c r="L6" s="17">
        <v>15</v>
      </c>
      <c r="M6" s="3">
        <v>189</v>
      </c>
      <c r="N6" s="17">
        <v>189</v>
      </c>
      <c r="O6" s="17"/>
      <c r="P6" s="17"/>
      <c r="Q6" s="14">
        <v>40844</v>
      </c>
      <c r="R6" s="35" t="s">
        <v>1314</v>
      </c>
      <c r="S6" s="133" ph="1">
        <v>41585</v>
      </c>
      <c r="T6" s="21" t="s">
        <v>1293</v>
      </c>
      <c r="U6" s="24" t="s">
        <v>1292</v>
      </c>
    </row>
    <row r="7" spans="1:21" ht="21.75" customHeight="1">
      <c r="A7" s="181">
        <v>4</v>
      </c>
      <c r="B7" s="33" t="s">
        <v>1310</v>
      </c>
      <c r="C7" s="21" t="s">
        <v>1286</v>
      </c>
      <c r="D7" s="21" t="s">
        <v>221</v>
      </c>
      <c r="E7" s="21" t="s">
        <v>178</v>
      </c>
      <c r="F7" s="21" t="s">
        <v>1312</v>
      </c>
      <c r="G7" s="21">
        <v>4660.1000000000004</v>
      </c>
      <c r="H7" s="21">
        <v>45784.754200000003</v>
      </c>
      <c r="I7" s="21">
        <v>59.019599999999997</v>
      </c>
      <c r="J7" s="21">
        <v>699.42449999999997</v>
      </c>
      <c r="K7" s="21">
        <v>2</v>
      </c>
      <c r="L7" s="24">
        <v>42</v>
      </c>
      <c r="M7" s="28">
        <v>302</v>
      </c>
      <c r="N7" s="21">
        <v>75</v>
      </c>
      <c r="O7" s="21">
        <v>227</v>
      </c>
      <c r="P7" s="21"/>
      <c r="Q7" s="14">
        <v>41943</v>
      </c>
      <c r="R7" s="15" t="s">
        <v>1315</v>
      </c>
      <c r="S7" s="134" ph="1">
        <v>42003</v>
      </c>
      <c r="T7" s="21" t="s">
        <v>1604</v>
      </c>
      <c r="U7" s="21" t="s">
        <v>1308</v>
      </c>
    </row>
    <row r="8" spans="1:21" ht="21.75" customHeight="1">
      <c r="A8" s="181">
        <v>5</v>
      </c>
      <c r="B8" s="33" t="s">
        <v>1483</v>
      </c>
      <c r="C8" s="21"/>
      <c r="D8" s="21" t="s">
        <v>1488</v>
      </c>
      <c r="E8" s="21" t="s">
        <v>1489</v>
      </c>
      <c r="F8" s="21" t="s">
        <v>1484</v>
      </c>
      <c r="G8" s="21">
        <v>6596</v>
      </c>
      <c r="H8" s="21">
        <v>18941.111199999999</v>
      </c>
      <c r="I8" s="18">
        <v>25.35</v>
      </c>
      <c r="J8" s="18">
        <v>225</v>
      </c>
      <c r="K8" s="21">
        <v>2</v>
      </c>
      <c r="L8" s="125" t="s">
        <v>1485</v>
      </c>
      <c r="M8" s="28">
        <v>145</v>
      </c>
      <c r="N8" s="17">
        <v>45</v>
      </c>
      <c r="O8" s="17">
        <v>100</v>
      </c>
      <c r="P8" s="17"/>
      <c r="Q8" s="14">
        <v>42038</v>
      </c>
      <c r="R8" s="15" t="s">
        <v>1487</v>
      </c>
      <c r="S8" s="134" ph="1">
        <v>42138</v>
      </c>
      <c r="T8" s="17" t="s">
        <v>1486</v>
      </c>
      <c r="U8" s="17" t="s">
        <v>1497</v>
      </c>
    </row>
    <row r="9" spans="1:21" ht="21.75" customHeight="1">
      <c r="A9" s="181">
        <v>6</v>
      </c>
      <c r="B9" s="33" t="s">
        <v>1506</v>
      </c>
      <c r="C9" s="21"/>
      <c r="D9" s="21" t="s">
        <v>1505</v>
      </c>
      <c r="E9" s="21" t="s">
        <v>1531</v>
      </c>
      <c r="F9" s="21" t="s">
        <v>1515</v>
      </c>
      <c r="G9" s="21">
        <v>25276</v>
      </c>
      <c r="H9" s="21">
        <v>58243</v>
      </c>
      <c r="I9" s="18">
        <v>17.93</v>
      </c>
      <c r="J9" s="18">
        <v>176.14</v>
      </c>
      <c r="K9" s="21">
        <v>7</v>
      </c>
      <c r="L9" s="125" t="s">
        <v>1529</v>
      </c>
      <c r="M9" s="28">
        <v>396</v>
      </c>
      <c r="N9" s="17"/>
      <c r="O9" s="17">
        <v>396</v>
      </c>
      <c r="P9" s="17"/>
      <c r="Q9" s="14">
        <v>42188</v>
      </c>
      <c r="R9" s="15" t="s">
        <v>1519</v>
      </c>
      <c r="S9" s="132" t="s" ph="1">
        <v>1594</v>
      </c>
      <c r="T9" s="17" t="s">
        <v>1518</v>
      </c>
      <c r="U9" s="17" t="s">
        <v>1517</v>
      </c>
    </row>
    <row r="10" spans="1:21" ht="21.75" customHeight="1">
      <c r="A10" s="181">
        <v>7</v>
      </c>
      <c r="B10" s="33" t="s">
        <v>1503</v>
      </c>
      <c r="C10" s="21" t="s">
        <v>1584</v>
      </c>
      <c r="D10" s="21" t="s">
        <v>1516</v>
      </c>
      <c r="E10" s="21" t="s">
        <v>1530</v>
      </c>
      <c r="F10" s="21" t="s">
        <v>1504</v>
      </c>
      <c r="G10" s="21">
        <v>47290</v>
      </c>
      <c r="H10" s="21">
        <v>124799</v>
      </c>
      <c r="I10" s="18">
        <v>15.96</v>
      </c>
      <c r="J10" s="18">
        <v>179.97</v>
      </c>
      <c r="K10" s="21">
        <v>9</v>
      </c>
      <c r="L10" s="125" t="s">
        <v>1528</v>
      </c>
      <c r="M10" s="28">
        <v>615</v>
      </c>
      <c r="N10" s="17"/>
      <c r="O10" s="17"/>
      <c r="P10" s="17">
        <v>615</v>
      </c>
      <c r="Q10" s="14">
        <v>42191</v>
      </c>
      <c r="R10" s="15" t="s">
        <v>1524</v>
      </c>
      <c r="S10" s="134" ph="1">
        <v>42419</v>
      </c>
      <c r="T10" s="17" t="s">
        <v>1540</v>
      </c>
      <c r="U10" s="17" t="s">
        <v>1541</v>
      </c>
    </row>
    <row r="11" spans="1:21" ht="21.75" customHeight="1">
      <c r="A11" s="181">
        <v>8</v>
      </c>
      <c r="B11" s="33" t="s">
        <v>1520</v>
      </c>
      <c r="C11" s="21" t="s">
        <v>1584</v>
      </c>
      <c r="D11" s="21" t="s">
        <v>1585</v>
      </c>
      <c r="E11" s="21" t="s">
        <v>1530</v>
      </c>
      <c r="F11" s="21" t="s">
        <v>1577</v>
      </c>
      <c r="G11" s="21">
        <v>67286</v>
      </c>
      <c r="H11" s="21">
        <v>165226</v>
      </c>
      <c r="I11" s="18">
        <v>16.28</v>
      </c>
      <c r="J11" s="18">
        <v>174.86</v>
      </c>
      <c r="K11" s="21">
        <v>15</v>
      </c>
      <c r="L11" s="125" t="s">
        <v>1527</v>
      </c>
      <c r="M11" s="28">
        <v>1070</v>
      </c>
      <c r="N11" s="17"/>
      <c r="O11" s="17">
        <v>1070</v>
      </c>
      <c r="P11" s="17"/>
      <c r="Q11" s="14">
        <v>42205</v>
      </c>
      <c r="R11" s="15" t="s">
        <v>1524</v>
      </c>
      <c r="S11" s="134" ph="1">
        <v>42262</v>
      </c>
      <c r="T11" s="17" t="s">
        <v>1525</v>
      </c>
      <c r="U11" s="17" t="s">
        <v>1526</v>
      </c>
    </row>
    <row r="12" spans="1:21" ht="21.75" customHeight="1">
      <c r="A12" s="181">
        <v>9</v>
      </c>
      <c r="B12" s="33" t="s">
        <v>1521</v>
      </c>
      <c r="C12" s="21"/>
      <c r="D12" s="21" t="s">
        <v>1585</v>
      </c>
      <c r="E12" s="21" t="s">
        <v>1532</v>
      </c>
      <c r="F12" s="21" t="s">
        <v>1534</v>
      </c>
      <c r="G12" s="21">
        <v>12360</v>
      </c>
      <c r="H12" s="21">
        <v>35135</v>
      </c>
      <c r="I12" s="18">
        <v>19.16</v>
      </c>
      <c r="J12" s="18">
        <v>227.45</v>
      </c>
      <c r="K12" s="21">
        <v>5</v>
      </c>
      <c r="L12" s="125" t="s">
        <v>1535</v>
      </c>
      <c r="M12" s="28">
        <v>328</v>
      </c>
      <c r="N12" s="17">
        <v>328</v>
      </c>
      <c r="O12" s="17"/>
      <c r="P12" s="17"/>
      <c r="Q12" s="14">
        <v>42216</v>
      </c>
      <c r="R12" s="15" t="s">
        <v>1544</v>
      </c>
      <c r="S12" s="137" ph="1">
        <v>42383</v>
      </c>
      <c r="T12" s="17" t="s">
        <v>1542</v>
      </c>
      <c r="U12" s="17" t="s">
        <v>1543</v>
      </c>
    </row>
    <row r="13" spans="1:21" ht="21.75" customHeight="1">
      <c r="A13" s="181">
        <v>10</v>
      </c>
      <c r="B13" s="33" t="s">
        <v>1522</v>
      </c>
      <c r="C13" s="21"/>
      <c r="D13" s="21" t="s">
        <v>1585</v>
      </c>
      <c r="E13" s="21" t="s">
        <v>1533</v>
      </c>
      <c r="F13" s="21" t="s">
        <v>1583</v>
      </c>
      <c r="G13" s="21">
        <v>9317</v>
      </c>
      <c r="H13" s="21">
        <v>29882</v>
      </c>
      <c r="I13" s="18">
        <v>18.36</v>
      </c>
      <c r="J13" s="18">
        <v>224.58</v>
      </c>
      <c r="K13" s="21">
        <v>4</v>
      </c>
      <c r="L13" s="125" t="s">
        <v>1536</v>
      </c>
      <c r="M13" s="28">
        <v>218</v>
      </c>
      <c r="N13" s="17">
        <v>130</v>
      </c>
      <c r="O13" s="17">
        <v>88</v>
      </c>
      <c r="P13" s="17"/>
      <c r="Q13" s="14">
        <v>42216</v>
      </c>
      <c r="R13" s="15" t="s">
        <v>1537</v>
      </c>
      <c r="S13" s="134" ph="1">
        <v>42247</v>
      </c>
      <c r="T13" s="17" t="s">
        <v>1538</v>
      </c>
      <c r="U13" s="17" t="s">
        <v>1539</v>
      </c>
    </row>
    <row r="14" spans="1:21" ht="21.75" customHeight="1">
      <c r="A14" s="181">
        <v>11</v>
      </c>
      <c r="B14" s="33" t="s">
        <v>1551</v>
      </c>
      <c r="C14" s="21" t="s">
        <v>1586</v>
      </c>
      <c r="D14" s="21" t="s">
        <v>1585</v>
      </c>
      <c r="E14" s="21" t="s">
        <v>1557</v>
      </c>
      <c r="F14" s="21" t="s">
        <v>1559</v>
      </c>
      <c r="G14" s="21">
        <v>38050</v>
      </c>
      <c r="H14" s="21">
        <v>109456</v>
      </c>
      <c r="I14" s="18">
        <v>15.33</v>
      </c>
      <c r="J14" s="130">
        <v>209.97</v>
      </c>
      <c r="K14" s="21">
        <v>8</v>
      </c>
      <c r="L14" s="125" t="s">
        <v>1564</v>
      </c>
      <c r="M14" s="28">
        <v>720</v>
      </c>
      <c r="N14" s="17">
        <v>108</v>
      </c>
      <c r="O14" s="17">
        <v>612</v>
      </c>
      <c r="P14" s="17"/>
      <c r="Q14" s="14">
        <v>42236</v>
      </c>
      <c r="R14" s="15" t="s">
        <v>1581</v>
      </c>
      <c r="S14" s="134" ph="1">
        <v>42293</v>
      </c>
      <c r="T14" s="17" t="s">
        <v>1565</v>
      </c>
      <c r="U14" s="17" t="s">
        <v>1566</v>
      </c>
    </row>
    <row r="15" spans="1:21" ht="21.75" customHeight="1">
      <c r="A15" s="181">
        <v>12</v>
      </c>
      <c r="B15" s="33" t="s">
        <v>1552</v>
      </c>
      <c r="C15" s="21" t="s">
        <v>1586</v>
      </c>
      <c r="D15" s="21" t="s">
        <v>1585</v>
      </c>
      <c r="E15" s="21" t="s">
        <v>1557</v>
      </c>
      <c r="F15" s="21" t="s">
        <v>1560</v>
      </c>
      <c r="G15" s="21">
        <v>36134</v>
      </c>
      <c r="H15" s="21">
        <v>103127</v>
      </c>
      <c r="I15" s="18">
        <v>17.22</v>
      </c>
      <c r="J15" s="18">
        <v>209.96</v>
      </c>
      <c r="K15" s="21">
        <v>7</v>
      </c>
      <c r="L15" s="125" t="s">
        <v>1567</v>
      </c>
      <c r="M15" s="28">
        <v>662</v>
      </c>
      <c r="N15" s="17">
        <v>92</v>
      </c>
      <c r="O15" s="17">
        <v>498</v>
      </c>
      <c r="P15" s="17">
        <v>72</v>
      </c>
      <c r="Q15" s="14">
        <v>42236</v>
      </c>
      <c r="R15" s="15" t="s">
        <v>1581</v>
      </c>
      <c r="S15" s="134" ph="1">
        <v>42293</v>
      </c>
      <c r="T15" s="17" t="s">
        <v>1565</v>
      </c>
      <c r="U15" s="17" t="s">
        <v>1566</v>
      </c>
    </row>
    <row r="16" spans="1:21" ht="21.75" customHeight="1">
      <c r="A16" s="181">
        <v>13</v>
      </c>
      <c r="B16" s="33" t="s">
        <v>1556</v>
      </c>
      <c r="C16" s="21"/>
      <c r="D16" s="21" t="s">
        <v>221</v>
      </c>
      <c r="E16" s="21" t="s">
        <v>1558</v>
      </c>
      <c r="F16" s="21" t="s">
        <v>1570</v>
      </c>
      <c r="G16" s="21">
        <v>18328</v>
      </c>
      <c r="H16" s="21">
        <v>57353</v>
      </c>
      <c r="I16" s="18">
        <v>16.02</v>
      </c>
      <c r="J16" s="18">
        <v>229.92</v>
      </c>
      <c r="K16" s="21">
        <v>4</v>
      </c>
      <c r="L16" s="125" t="s">
        <v>1571</v>
      </c>
      <c r="M16" s="28">
        <v>396</v>
      </c>
      <c r="N16" s="17"/>
      <c r="O16" s="17">
        <v>396</v>
      </c>
      <c r="P16" s="17"/>
      <c r="Q16" s="14">
        <v>42237</v>
      </c>
      <c r="R16" s="15" t="s">
        <v>1582</v>
      </c>
      <c r="S16" s="134" ph="1">
        <v>42306</v>
      </c>
      <c r="T16" s="17" t="s">
        <v>1572</v>
      </c>
      <c r="U16" s="17" t="s">
        <v>1573</v>
      </c>
    </row>
    <row r="17" spans="1:21" ht="21.75" customHeight="1">
      <c r="A17" s="181">
        <v>14</v>
      </c>
      <c r="B17" s="33" t="s">
        <v>1553</v>
      </c>
      <c r="C17" s="21" t="s">
        <v>1586</v>
      </c>
      <c r="D17" s="21" t="s">
        <v>1585</v>
      </c>
      <c r="E17" s="21" t="s">
        <v>1557</v>
      </c>
      <c r="F17" s="21" t="s">
        <v>1561</v>
      </c>
      <c r="G17" s="21">
        <v>37313.980000000003</v>
      </c>
      <c r="H17" s="21">
        <v>105474.56</v>
      </c>
      <c r="I17" s="18">
        <v>17.2</v>
      </c>
      <c r="J17" s="18">
        <v>209.46</v>
      </c>
      <c r="K17" s="21">
        <v>8</v>
      </c>
      <c r="L17" s="125" t="s">
        <v>1574</v>
      </c>
      <c r="M17" s="28">
        <v>724</v>
      </c>
      <c r="N17" s="17">
        <v>165</v>
      </c>
      <c r="O17" s="17">
        <v>559</v>
      </c>
      <c r="P17" s="17"/>
      <c r="Q17" s="14">
        <v>42240</v>
      </c>
      <c r="R17" s="15" t="s">
        <v>1580</v>
      </c>
      <c r="S17" s="134" ph="1">
        <v>42290</v>
      </c>
      <c r="T17" s="17" t="s">
        <v>1569</v>
      </c>
      <c r="U17" s="17" t="s">
        <v>1569</v>
      </c>
    </row>
    <row r="18" spans="1:21" ht="21.75" customHeight="1">
      <c r="A18" s="181">
        <v>15</v>
      </c>
      <c r="B18" s="33" t="s">
        <v>1554</v>
      </c>
      <c r="C18" s="21" t="s">
        <v>1586</v>
      </c>
      <c r="D18" s="21" t="s">
        <v>1585</v>
      </c>
      <c r="E18" s="21" t="s">
        <v>1557</v>
      </c>
      <c r="F18" s="21" t="s">
        <v>1562</v>
      </c>
      <c r="G18" s="21">
        <v>41680</v>
      </c>
      <c r="H18" s="21">
        <v>120538</v>
      </c>
      <c r="I18" s="18">
        <v>13.6</v>
      </c>
      <c r="J18" s="18">
        <v>212.8</v>
      </c>
      <c r="K18" s="21">
        <v>6</v>
      </c>
      <c r="L18" s="125" t="s">
        <v>1576</v>
      </c>
      <c r="M18" s="28">
        <v>702</v>
      </c>
      <c r="N18" s="17"/>
      <c r="O18" s="17">
        <v>382</v>
      </c>
      <c r="P18" s="17">
        <v>320</v>
      </c>
      <c r="Q18" s="14">
        <v>42240</v>
      </c>
      <c r="R18" s="15" t="s">
        <v>1580</v>
      </c>
      <c r="S18" s="134" ph="1">
        <v>42314</v>
      </c>
      <c r="T18" s="17" t="s">
        <v>1568</v>
      </c>
      <c r="U18" s="17" t="s">
        <v>1569</v>
      </c>
    </row>
    <row r="19" spans="1:21" ht="21.75" customHeight="1">
      <c r="A19" s="181">
        <v>16</v>
      </c>
      <c r="B19" s="33" t="s">
        <v>1555</v>
      </c>
      <c r="C19" s="21" t="s">
        <v>1586</v>
      </c>
      <c r="D19" s="21" t="s">
        <v>1585</v>
      </c>
      <c r="E19" s="21" t="s">
        <v>1557</v>
      </c>
      <c r="F19" s="21" t="s">
        <v>1563</v>
      </c>
      <c r="G19" s="21">
        <v>34814</v>
      </c>
      <c r="H19" s="21">
        <v>95603.781499999997</v>
      </c>
      <c r="I19" s="18">
        <v>16.940000000000001</v>
      </c>
      <c r="J19" s="18">
        <v>209.21</v>
      </c>
      <c r="K19" s="21">
        <v>9</v>
      </c>
      <c r="L19" s="125" t="s">
        <v>1575</v>
      </c>
      <c r="M19" s="28">
        <v>640</v>
      </c>
      <c r="N19" s="17">
        <v>130</v>
      </c>
      <c r="O19" s="17">
        <v>464</v>
      </c>
      <c r="P19" s="17">
        <v>46</v>
      </c>
      <c r="Q19" s="14">
        <v>42247</v>
      </c>
      <c r="R19" s="15" t="s">
        <v>1579</v>
      </c>
      <c r="S19" s="134" ph="1">
        <v>42298</v>
      </c>
      <c r="T19" s="17" t="s">
        <v>1605</v>
      </c>
      <c r="U19" s="17" t="s">
        <v>1578</v>
      </c>
    </row>
    <row r="20" spans="1:21" ht="21.75" customHeight="1">
      <c r="A20" s="181">
        <v>17</v>
      </c>
      <c r="B20" s="33" t="s">
        <v>1587</v>
      </c>
      <c r="C20" s="21" t="s">
        <v>1584</v>
      </c>
      <c r="D20" s="21" t="s">
        <v>1585</v>
      </c>
      <c r="E20" s="21" t="s">
        <v>1595</v>
      </c>
      <c r="F20" s="21" t="s">
        <v>1590</v>
      </c>
      <c r="G20" s="21">
        <v>37340</v>
      </c>
      <c r="H20" s="21">
        <v>94326</v>
      </c>
      <c r="I20" s="18">
        <v>15.86</v>
      </c>
      <c r="J20" s="18">
        <v>179.49</v>
      </c>
      <c r="K20" s="21">
        <v>8</v>
      </c>
      <c r="L20" s="125" t="s">
        <v>1591</v>
      </c>
      <c r="M20" s="28">
        <v>553</v>
      </c>
      <c r="N20" s="17"/>
      <c r="O20" s="17">
        <v>363</v>
      </c>
      <c r="P20" s="17">
        <v>190</v>
      </c>
      <c r="Q20" s="14">
        <v>42270</v>
      </c>
      <c r="R20" s="15" t="s">
        <v>1588</v>
      </c>
      <c r="S20" s="134" ph="1">
        <v>42306</v>
      </c>
      <c r="T20" s="17" t="s">
        <v>1589</v>
      </c>
      <c r="U20" s="17" t="s">
        <v>1592</v>
      </c>
    </row>
    <row r="21" spans="1:21" ht="21.75" customHeight="1">
      <c r="A21" s="181">
        <v>18</v>
      </c>
      <c r="B21" s="149" t="s">
        <v>1617</v>
      </c>
      <c r="C21" s="21"/>
      <c r="D21" s="21" t="s">
        <v>181</v>
      </c>
      <c r="E21" s="21" t="s">
        <v>1329</v>
      </c>
      <c r="F21" s="21" t="s">
        <v>1644</v>
      </c>
      <c r="G21" s="21">
        <v>19500</v>
      </c>
      <c r="H21" s="21">
        <v>66431</v>
      </c>
      <c r="I21" s="18">
        <v>15.66</v>
      </c>
      <c r="J21" s="18">
        <v>249.93</v>
      </c>
      <c r="K21" s="21">
        <v>5</v>
      </c>
      <c r="L21" s="125" t="s">
        <v>1618</v>
      </c>
      <c r="M21" s="28">
        <v>512</v>
      </c>
      <c r="N21" s="17">
        <v>198</v>
      </c>
      <c r="O21" s="17">
        <v>314</v>
      </c>
      <c r="P21" s="17"/>
      <c r="Q21" s="14">
        <v>42433</v>
      </c>
      <c r="R21" s="15" t="s">
        <v>1619</v>
      </c>
      <c r="S21" s="134" ph="1"/>
      <c r="T21" s="17" t="s">
        <v>1620</v>
      </c>
      <c r="U21" s="17"/>
    </row>
    <row r="22" spans="1:21" ht="21.75" customHeight="1">
      <c r="A22" s="181">
        <v>19</v>
      </c>
      <c r="B22" s="33" t="s">
        <v>1609</v>
      </c>
      <c r="C22" s="21"/>
      <c r="D22" s="21" t="s">
        <v>1610</v>
      </c>
      <c r="E22" s="21" t="s">
        <v>1417</v>
      </c>
      <c r="F22" s="21" t="s">
        <v>1611</v>
      </c>
      <c r="G22" s="21">
        <v>41082</v>
      </c>
      <c r="H22" s="21">
        <v>130068</v>
      </c>
      <c r="I22" s="18">
        <v>17.190000000000001</v>
      </c>
      <c r="J22" s="18">
        <v>228.84</v>
      </c>
      <c r="K22" s="21">
        <v>8</v>
      </c>
      <c r="L22" s="125" t="s">
        <v>1612</v>
      </c>
      <c r="M22" s="28">
        <v>856</v>
      </c>
      <c r="N22" s="17"/>
      <c r="O22" s="17">
        <v>856</v>
      </c>
      <c r="P22" s="17"/>
      <c r="Q22" s="14">
        <v>42439</v>
      </c>
      <c r="R22" s="15" t="s">
        <v>1613</v>
      </c>
      <c r="S22" s="134" ph="1">
        <v>42500</v>
      </c>
      <c r="T22" s="17" t="s">
        <v>1614</v>
      </c>
      <c r="U22" s="17" t="s">
        <v>1615</v>
      </c>
    </row>
    <row r="23" spans="1:21" ht="21.75" customHeight="1">
      <c r="A23" s="181">
        <v>20</v>
      </c>
      <c r="B23" s="33" t="s">
        <v>1626</v>
      </c>
      <c r="C23" s="21"/>
      <c r="D23" s="21" t="s">
        <v>1641</v>
      </c>
      <c r="E23" s="21" t="s">
        <v>179</v>
      </c>
      <c r="F23" s="17" t="s">
        <v>1642</v>
      </c>
      <c r="G23" s="21">
        <v>33598</v>
      </c>
      <c r="H23" s="21">
        <v>106826</v>
      </c>
      <c r="I23" s="18">
        <v>21.9</v>
      </c>
      <c r="J23" s="18">
        <v>228.96</v>
      </c>
      <c r="K23" s="21">
        <v>12</v>
      </c>
      <c r="L23" s="125" t="s">
        <v>1627</v>
      </c>
      <c r="M23" s="28">
        <v>711</v>
      </c>
      <c r="N23" s="17"/>
      <c r="O23" s="17">
        <v>711</v>
      </c>
      <c r="P23" s="17"/>
      <c r="Q23" s="14">
        <v>42458</v>
      </c>
      <c r="R23" s="15" t="s">
        <v>1628</v>
      </c>
      <c r="S23" s="134" ph="1"/>
      <c r="T23" s="17" t="s">
        <v>1629</v>
      </c>
      <c r="U23" s="17" t="s">
        <v>1630</v>
      </c>
    </row>
    <row r="24" spans="1:21" ht="21.75" customHeight="1">
      <c r="A24" s="181">
        <v>21</v>
      </c>
      <c r="B24" s="33" t="s">
        <v>1621</v>
      </c>
      <c r="C24" s="21"/>
      <c r="D24" s="21" t="s">
        <v>221</v>
      </c>
      <c r="E24" s="21" t="s">
        <v>1622</v>
      </c>
      <c r="F24" s="21" t="s">
        <v>1623</v>
      </c>
      <c r="G24" s="21">
        <v>12009</v>
      </c>
      <c r="H24" s="21">
        <v>38406</v>
      </c>
      <c r="I24" s="18">
        <v>40.74</v>
      </c>
      <c r="J24" s="18">
        <v>226.93</v>
      </c>
      <c r="K24" s="21">
        <v>4</v>
      </c>
      <c r="L24" s="125" t="s">
        <v>1529</v>
      </c>
      <c r="M24" s="28">
        <v>248</v>
      </c>
      <c r="N24" s="17"/>
      <c r="O24" s="17">
        <v>248</v>
      </c>
      <c r="P24" s="17"/>
      <c r="Q24" s="14">
        <v>42459</v>
      </c>
      <c r="R24" s="15" t="s">
        <v>1624</v>
      </c>
      <c r="S24" s="134" ph="1"/>
      <c r="T24" s="17" t="s">
        <v>1572</v>
      </c>
      <c r="U24" s="17" t="s">
        <v>1625</v>
      </c>
    </row>
    <row r="25" spans="1:21" ht="21.75" customHeight="1">
      <c r="A25" s="181">
        <v>22</v>
      </c>
      <c r="B25" s="33" t="s">
        <v>1636</v>
      </c>
      <c r="C25" s="21"/>
      <c r="D25" s="21" t="s">
        <v>221</v>
      </c>
      <c r="E25" s="21" t="s">
        <v>1439</v>
      </c>
      <c r="F25" s="21" t="s">
        <v>1637</v>
      </c>
      <c r="G25" s="21">
        <v>9962</v>
      </c>
      <c r="H25" s="21">
        <v>30048</v>
      </c>
      <c r="I25" s="18">
        <v>14.94</v>
      </c>
      <c r="J25" s="18">
        <v>226.75</v>
      </c>
      <c r="K25" s="21">
        <v>3</v>
      </c>
      <c r="L25" s="125" t="s">
        <v>1638</v>
      </c>
      <c r="M25" s="28">
        <v>274</v>
      </c>
      <c r="N25" s="17">
        <v>274</v>
      </c>
      <c r="O25" s="17"/>
      <c r="P25" s="17"/>
      <c r="Q25" s="14">
        <v>42488</v>
      </c>
      <c r="R25" s="15" t="s">
        <v>1639</v>
      </c>
      <c r="S25" s="134" ph="1"/>
      <c r="T25" s="17" t="s">
        <v>1640</v>
      </c>
      <c r="U25" s="17"/>
    </row>
    <row r="26" spans="1:21" ht="21.75" customHeight="1">
      <c r="A26" s="181">
        <v>23</v>
      </c>
      <c r="B26" s="33" t="s">
        <v>1631</v>
      </c>
      <c r="C26" s="21" t="s">
        <v>1586</v>
      </c>
      <c r="D26" s="21" t="s">
        <v>181</v>
      </c>
      <c r="E26" s="21" t="s">
        <v>264</v>
      </c>
      <c r="F26" s="21" t="s">
        <v>1632</v>
      </c>
      <c r="G26" s="21">
        <v>46591</v>
      </c>
      <c r="H26" s="21">
        <v>139720</v>
      </c>
      <c r="I26" s="18">
        <v>18.97</v>
      </c>
      <c r="J26" s="18">
        <v>219.49</v>
      </c>
      <c r="K26" s="21">
        <v>11</v>
      </c>
      <c r="L26" s="125" t="s">
        <v>1633</v>
      </c>
      <c r="M26" s="28">
        <v>948</v>
      </c>
      <c r="N26" s="17">
        <v>250</v>
      </c>
      <c r="O26" s="17">
        <v>698</v>
      </c>
      <c r="P26" s="17"/>
      <c r="Q26" s="14">
        <v>42493</v>
      </c>
      <c r="R26" s="15" t="s">
        <v>1634</v>
      </c>
      <c r="S26" s="134" ph="1">
        <v>42598</v>
      </c>
      <c r="T26" s="17" t="s">
        <v>1635</v>
      </c>
      <c r="U26" s="17" t="s">
        <v>1635</v>
      </c>
    </row>
    <row r="27" spans="1:21" ht="21.75" customHeight="1">
      <c r="A27" s="181">
        <v>24</v>
      </c>
      <c r="B27" s="33" t="s">
        <v>1647</v>
      </c>
      <c r="C27" s="21" t="s">
        <v>1586</v>
      </c>
      <c r="D27" s="21" t="s">
        <v>181</v>
      </c>
      <c r="E27" s="21" t="s">
        <v>264</v>
      </c>
      <c r="F27" s="21" t="s">
        <v>1648</v>
      </c>
      <c r="G27" s="21">
        <v>31355</v>
      </c>
      <c r="H27" s="21">
        <v>62012</v>
      </c>
      <c r="I27" s="18">
        <v>15.9</v>
      </c>
      <c r="J27" s="18">
        <v>209.97</v>
      </c>
      <c r="K27" s="21">
        <v>4</v>
      </c>
      <c r="L27" s="125" t="s">
        <v>1649</v>
      </c>
      <c r="M27" s="28">
        <v>402</v>
      </c>
      <c r="N27" s="17">
        <v>118</v>
      </c>
      <c r="O27" s="17">
        <v>216</v>
      </c>
      <c r="P27" s="17">
        <v>68</v>
      </c>
      <c r="Q27" s="14">
        <v>42517</v>
      </c>
      <c r="R27" s="15" t="s">
        <v>1650</v>
      </c>
      <c r="S27" s="134" ph="1">
        <v>42557</v>
      </c>
      <c r="T27" s="17" t="s">
        <v>180</v>
      </c>
      <c r="U27" s="17" t="s">
        <v>180</v>
      </c>
    </row>
    <row r="28" spans="1:21" ht="21.75" customHeight="1">
      <c r="A28" s="181">
        <v>25</v>
      </c>
      <c r="B28" s="33" t="s">
        <v>1660</v>
      </c>
      <c r="C28" s="17" t="s">
        <v>1305</v>
      </c>
      <c r="D28" s="17" t="s">
        <v>181</v>
      </c>
      <c r="E28" s="17" t="s">
        <v>1296</v>
      </c>
      <c r="F28" s="17" t="s">
        <v>1655</v>
      </c>
      <c r="G28" s="21">
        <v>24805.3</v>
      </c>
      <c r="H28" s="21">
        <v>235809</v>
      </c>
      <c r="I28" s="18">
        <v>72.37</v>
      </c>
      <c r="J28" s="18">
        <v>623.14</v>
      </c>
      <c r="K28" s="21">
        <v>6</v>
      </c>
      <c r="L28" s="150" t="s">
        <v>1656</v>
      </c>
      <c r="M28" s="27">
        <v>494</v>
      </c>
      <c r="N28" s="21"/>
      <c r="O28" s="21"/>
      <c r="P28" s="21">
        <v>494</v>
      </c>
      <c r="Q28" s="14">
        <v>42544</v>
      </c>
      <c r="R28" s="15" t="s">
        <v>1657</v>
      </c>
      <c r="S28" s="134" ph="1">
        <v>42678</v>
      </c>
      <c r="T28" s="21" t="s">
        <v>1658</v>
      </c>
      <c r="U28" s="21" t="s">
        <v>1659</v>
      </c>
    </row>
    <row r="29" spans="1:21" ht="21.75" customHeight="1">
      <c r="A29" s="181">
        <v>26</v>
      </c>
      <c r="B29" s="33" t="s">
        <v>1661</v>
      </c>
      <c r="C29" s="21" t="s">
        <v>1586</v>
      </c>
      <c r="D29" s="21" t="s">
        <v>181</v>
      </c>
      <c r="E29" s="21" t="s">
        <v>264</v>
      </c>
      <c r="F29" s="21" t="s">
        <v>1663</v>
      </c>
      <c r="G29" s="21">
        <v>35607</v>
      </c>
      <c r="H29" s="21">
        <v>104624</v>
      </c>
      <c r="I29" s="18">
        <v>17.13</v>
      </c>
      <c r="J29" s="130">
        <v>209.95</v>
      </c>
      <c r="K29" s="21">
        <v>6</v>
      </c>
      <c r="L29" s="125" t="s">
        <v>1665</v>
      </c>
      <c r="M29" s="28">
        <v>643</v>
      </c>
      <c r="N29" s="17">
        <v>145</v>
      </c>
      <c r="O29" s="17">
        <v>274</v>
      </c>
      <c r="P29" s="17">
        <v>224</v>
      </c>
      <c r="Q29" s="14">
        <v>42551</v>
      </c>
      <c r="R29" s="15" t="s">
        <v>1619</v>
      </c>
      <c r="S29" s="134" ph="1">
        <v>42579</v>
      </c>
      <c r="T29" s="17" t="s">
        <v>1565</v>
      </c>
      <c r="U29" s="17" t="s">
        <v>1371</v>
      </c>
    </row>
    <row r="30" spans="1:21" ht="21.75" customHeight="1">
      <c r="A30" s="181">
        <v>27</v>
      </c>
      <c r="B30" s="33" t="s">
        <v>1662</v>
      </c>
      <c r="C30" s="21" t="s">
        <v>1586</v>
      </c>
      <c r="D30" s="21" t="s">
        <v>181</v>
      </c>
      <c r="E30" s="21" t="s">
        <v>264</v>
      </c>
      <c r="F30" s="21" t="s">
        <v>1664</v>
      </c>
      <c r="G30" s="21">
        <v>36127</v>
      </c>
      <c r="H30" s="21">
        <v>112280</v>
      </c>
      <c r="I30" s="18">
        <v>16.38</v>
      </c>
      <c r="J30" s="18">
        <v>219.93</v>
      </c>
      <c r="K30" s="21">
        <v>9</v>
      </c>
      <c r="L30" s="125" t="s">
        <v>1667</v>
      </c>
      <c r="M30" s="28">
        <v>708</v>
      </c>
      <c r="N30" s="17">
        <v>116</v>
      </c>
      <c r="O30" s="17">
        <v>592</v>
      </c>
      <c r="P30" s="17"/>
      <c r="Q30" s="14">
        <v>42551</v>
      </c>
      <c r="R30" s="15" t="s">
        <v>1666</v>
      </c>
      <c r="S30" s="134" ph="1">
        <v>42579</v>
      </c>
      <c r="T30" s="17" t="s">
        <v>1565</v>
      </c>
      <c r="U30" s="17" t="s">
        <v>1371</v>
      </c>
    </row>
    <row r="31" spans="1:21" ht="21.75" customHeight="1">
      <c r="A31" s="181">
        <v>28</v>
      </c>
      <c r="B31" s="33" t="s">
        <v>1670</v>
      </c>
      <c r="C31" s="21"/>
      <c r="D31" s="21" t="s">
        <v>1671</v>
      </c>
      <c r="E31" s="21" t="s">
        <v>1672</v>
      </c>
      <c r="F31" s="17" t="s">
        <v>1673</v>
      </c>
      <c r="G31" s="21">
        <v>21766</v>
      </c>
      <c r="H31" s="21">
        <v>66649</v>
      </c>
      <c r="I31" s="18">
        <v>18.77</v>
      </c>
      <c r="J31" s="18">
        <v>220.45</v>
      </c>
      <c r="K31" s="21">
        <v>6</v>
      </c>
      <c r="L31" s="125" t="s">
        <v>1674</v>
      </c>
      <c r="M31" s="28">
        <v>505</v>
      </c>
      <c r="N31" s="17">
        <v>188</v>
      </c>
      <c r="O31" s="17">
        <v>317</v>
      </c>
      <c r="P31" s="17"/>
      <c r="Q31" s="14">
        <v>42593</v>
      </c>
      <c r="R31" s="15" t="s">
        <v>1675</v>
      </c>
      <c r="S31" s="134" ph="1"/>
      <c r="T31" s="17" t="s">
        <v>1693</v>
      </c>
      <c r="U31" s="17"/>
    </row>
    <row r="32" spans="1:21" ht="21.75" customHeight="1">
      <c r="A32" s="181">
        <v>29</v>
      </c>
      <c r="B32" s="33" t="s">
        <v>1687</v>
      </c>
      <c r="C32" s="21" t="s">
        <v>1676</v>
      </c>
      <c r="D32" s="21" t="s">
        <v>1505</v>
      </c>
      <c r="E32" s="21" t="s">
        <v>1677</v>
      </c>
      <c r="F32" s="17" t="s">
        <v>1678</v>
      </c>
      <c r="G32" s="21">
        <v>27923</v>
      </c>
      <c r="H32" s="21">
        <v>79092</v>
      </c>
      <c r="I32" s="18">
        <v>20.48</v>
      </c>
      <c r="J32" s="18">
        <v>213.69</v>
      </c>
      <c r="K32" s="21">
        <v>7</v>
      </c>
      <c r="L32" s="125">
        <v>20</v>
      </c>
      <c r="M32" s="28">
        <v>490</v>
      </c>
      <c r="N32" s="17"/>
      <c r="O32" s="17">
        <v>434</v>
      </c>
      <c r="P32" s="17">
        <v>56</v>
      </c>
      <c r="Q32" s="14">
        <v>42613</v>
      </c>
      <c r="R32" s="15" t="s">
        <v>1679</v>
      </c>
      <c r="S32" s="134" ph="1">
        <v>42642</v>
      </c>
      <c r="T32" s="17" t="s">
        <v>1680</v>
      </c>
      <c r="U32" s="17" t="s">
        <v>1681</v>
      </c>
    </row>
    <row r="33" spans="1:21" ht="21.75" customHeight="1">
      <c r="A33" s="181">
        <v>30</v>
      </c>
      <c r="B33" s="33" t="s">
        <v>1686</v>
      </c>
      <c r="C33" s="21" t="s">
        <v>1688</v>
      </c>
      <c r="D33" s="21" t="s">
        <v>1328</v>
      </c>
      <c r="E33" s="21" t="s">
        <v>1342</v>
      </c>
      <c r="F33" s="17" t="s">
        <v>1689</v>
      </c>
      <c r="G33" s="21">
        <v>36392</v>
      </c>
      <c r="H33" s="21">
        <v>108440</v>
      </c>
      <c r="I33" s="18">
        <v>13.26</v>
      </c>
      <c r="J33" s="18">
        <v>209.41</v>
      </c>
      <c r="K33" s="21">
        <v>7</v>
      </c>
      <c r="L33" s="125" t="s">
        <v>1690</v>
      </c>
      <c r="M33" s="28">
        <v>644</v>
      </c>
      <c r="N33" s="17">
        <v>146</v>
      </c>
      <c r="O33" s="17">
        <v>274</v>
      </c>
      <c r="P33" s="17">
        <v>224</v>
      </c>
      <c r="Q33" s="14">
        <v>42618</v>
      </c>
      <c r="R33" s="15" t="s">
        <v>1692</v>
      </c>
      <c r="S33" s="134" ph="1">
        <v>42644</v>
      </c>
      <c r="T33" s="17" t="s">
        <v>1691</v>
      </c>
      <c r="U33" s="17" t="s">
        <v>1569</v>
      </c>
    </row>
    <row r="34" spans="1:21" ht="21.75" customHeight="1">
      <c r="A34" s="181">
        <v>31</v>
      </c>
      <c r="B34" s="33" t="s">
        <v>1839</v>
      </c>
      <c r="C34" s="21" t="s">
        <v>1584</v>
      </c>
      <c r="D34" s="21" t="s">
        <v>1505</v>
      </c>
      <c r="E34" s="21" t="s">
        <v>1840</v>
      </c>
      <c r="F34" s="17" t="s">
        <v>1841</v>
      </c>
      <c r="G34" s="21">
        <v>39214</v>
      </c>
      <c r="H34" s="21">
        <v>106937</v>
      </c>
      <c r="I34" s="18">
        <v>15.05</v>
      </c>
      <c r="J34" s="18">
        <v>174.9</v>
      </c>
      <c r="K34" s="21">
        <v>10</v>
      </c>
      <c r="L34" s="125" t="s">
        <v>1842</v>
      </c>
      <c r="M34" s="28">
        <v>625</v>
      </c>
      <c r="N34" s="17"/>
      <c r="O34" s="17">
        <v>625</v>
      </c>
      <c r="P34" s="17"/>
      <c r="Q34" s="14">
        <v>42661</v>
      </c>
      <c r="R34" s="15" t="s">
        <v>1844</v>
      </c>
      <c r="S34" s="134" ph="1">
        <v>42689</v>
      </c>
      <c r="T34" s="17" t="s">
        <v>1843</v>
      </c>
      <c r="U34" s="17" t="s">
        <v>1846</v>
      </c>
    </row>
    <row r="35" spans="1:21" ht="21.75" customHeight="1">
      <c r="A35" s="181">
        <v>32</v>
      </c>
      <c r="B35" s="33" t="s">
        <v>1852</v>
      </c>
      <c r="C35" s="170" t="s">
        <v>1853</v>
      </c>
      <c r="D35" s="21" t="s">
        <v>221</v>
      </c>
      <c r="E35" s="21" t="s">
        <v>1854</v>
      </c>
      <c r="F35" s="17" t="s">
        <v>1855</v>
      </c>
      <c r="G35" s="21">
        <v>62773</v>
      </c>
      <c r="H35" s="21">
        <v>173946</v>
      </c>
      <c r="I35" s="18">
        <v>13.51</v>
      </c>
      <c r="J35" s="18">
        <v>199.64</v>
      </c>
      <c r="K35" s="21">
        <v>11</v>
      </c>
      <c r="L35" s="125" t="s">
        <v>1856</v>
      </c>
      <c r="M35" s="28">
        <v>1128</v>
      </c>
      <c r="N35" s="17"/>
      <c r="O35" s="17">
        <v>1128</v>
      </c>
      <c r="P35" s="17"/>
      <c r="Q35" s="14">
        <v>42695</v>
      </c>
      <c r="R35" s="15" t="s">
        <v>1857</v>
      </c>
      <c r="S35" s="134" ph="1"/>
      <c r="T35" s="17" t="s">
        <v>1858</v>
      </c>
      <c r="U35" s="17" t="s">
        <v>1858</v>
      </c>
    </row>
    <row r="36" spans="1:21" ht="21.75" customHeight="1">
      <c r="A36" s="182">
        <v>33</v>
      </c>
      <c r="B36" s="183" t="s">
        <v>1861</v>
      </c>
      <c r="C36" s="184" t="s">
        <v>1853</v>
      </c>
      <c r="D36" s="164" t="s">
        <v>1862</v>
      </c>
      <c r="E36" s="164" t="s">
        <v>178</v>
      </c>
      <c r="F36" s="163" t="s">
        <v>1863</v>
      </c>
      <c r="G36" s="164">
        <v>62529</v>
      </c>
      <c r="H36" s="164">
        <v>172138</v>
      </c>
      <c r="I36" s="165">
        <v>13.63</v>
      </c>
      <c r="J36" s="165">
        <v>199.68</v>
      </c>
      <c r="K36" s="164">
        <v>12</v>
      </c>
      <c r="L36" s="185" t="s">
        <v>1864</v>
      </c>
      <c r="M36" s="179">
        <v>1120</v>
      </c>
      <c r="N36" s="163"/>
      <c r="O36" s="163">
        <v>1120</v>
      </c>
      <c r="P36" s="163"/>
      <c r="Q36" s="166">
        <v>42706</v>
      </c>
      <c r="R36" s="167" t="s">
        <v>1865</v>
      </c>
      <c r="S36" s="186" ph="1"/>
      <c r="T36" s="163" t="s">
        <v>1866</v>
      </c>
      <c r="U36" s="163" t="s">
        <v>1867</v>
      </c>
    </row>
    <row r="37" spans="1:21" ht="21.75" customHeight="1">
      <c r="A37" s="141"/>
      <c r="B37" s="142"/>
      <c r="C37" s="143"/>
      <c r="D37" s="143"/>
      <c r="E37" s="143"/>
      <c r="F37" s="142"/>
      <c r="G37" s="143"/>
      <c r="H37" s="143"/>
      <c r="I37" s="144"/>
      <c r="J37" s="144"/>
      <c r="K37" s="143"/>
      <c r="L37" s="145"/>
      <c r="M37" s="146"/>
      <c r="N37" s="142"/>
      <c r="O37" s="142"/>
      <c r="P37" s="142"/>
      <c r="Q37" s="147"/>
      <c r="R37" s="148"/>
      <c r="S37" s="151" ph="1"/>
      <c r="T37" s="142"/>
      <c r="U37" s="142"/>
    </row>
    <row r="38" spans="1:21" ht="21.75" customHeight="1">
      <c r="A38" s="29"/>
      <c r="B38" s="17"/>
      <c r="C38" s="21"/>
      <c r="D38" s="21"/>
      <c r="E38" s="21"/>
      <c r="F38" s="17"/>
      <c r="G38" s="21"/>
      <c r="H38" s="21"/>
      <c r="I38" s="18"/>
      <c r="J38" s="18"/>
      <c r="K38" s="21"/>
      <c r="L38" s="125"/>
      <c r="M38" s="28"/>
      <c r="N38" s="17"/>
      <c r="O38" s="17"/>
      <c r="P38" s="17"/>
      <c r="Q38" s="14"/>
      <c r="R38" s="15"/>
      <c r="S38" s="134" ph="1"/>
      <c r="T38" s="17"/>
      <c r="U38" s="17"/>
    </row>
    <row r="39" spans="1:21" ht="21.75" customHeight="1">
      <c r="A39" s="29"/>
      <c r="B39" s="17"/>
      <c r="C39" s="21"/>
      <c r="D39" s="21"/>
      <c r="E39" s="21"/>
      <c r="F39" s="17"/>
      <c r="G39" s="21"/>
      <c r="H39" s="21"/>
      <c r="I39" s="18"/>
      <c r="J39" s="18"/>
      <c r="K39" s="21"/>
      <c r="L39" s="125"/>
      <c r="M39" s="28"/>
      <c r="N39" s="17"/>
      <c r="O39" s="17"/>
      <c r="P39" s="17"/>
      <c r="Q39" s="14"/>
      <c r="R39" s="15"/>
      <c r="S39" s="134" ph="1"/>
      <c r="T39" s="17"/>
      <c r="U39" s="17"/>
    </row>
    <row r="40" spans="1:21" ht="21.75" customHeight="1">
      <c r="A40" s="29"/>
      <c r="B40" s="17"/>
      <c r="C40" s="21"/>
      <c r="D40" s="21"/>
      <c r="E40" s="21"/>
      <c r="F40" s="17"/>
      <c r="G40" s="21"/>
      <c r="H40" s="21"/>
      <c r="I40" s="18"/>
      <c r="J40" s="18"/>
      <c r="K40" s="21"/>
      <c r="L40" s="125"/>
      <c r="M40" s="28"/>
      <c r="N40" s="17"/>
      <c r="O40" s="17"/>
      <c r="P40" s="17"/>
      <c r="Q40" s="14"/>
      <c r="R40" s="15"/>
      <c r="S40" s="134" ph="1"/>
      <c r="T40" s="17"/>
      <c r="U40" s="17"/>
    </row>
    <row r="41" spans="1:21" ht="21.75" customHeight="1">
      <c r="A41" s="29"/>
      <c r="B41" s="17"/>
      <c r="C41" s="21"/>
      <c r="D41" s="21"/>
      <c r="E41" s="21"/>
      <c r="F41" s="17"/>
      <c r="G41" s="21"/>
      <c r="H41" s="21"/>
      <c r="I41" s="18"/>
      <c r="J41" s="18"/>
      <c r="K41" s="21"/>
      <c r="L41" s="125"/>
      <c r="M41" s="28"/>
      <c r="N41" s="17"/>
      <c r="O41" s="17"/>
      <c r="P41" s="17"/>
      <c r="Q41" s="14"/>
      <c r="R41" s="15"/>
      <c r="S41" s="134" ph="1"/>
      <c r="T41" s="17"/>
      <c r="U41" s="17"/>
    </row>
    <row r="42" spans="1:21" ht="21.75" customHeight="1">
      <c r="A42" s="29"/>
      <c r="B42" s="17"/>
      <c r="C42" s="21"/>
      <c r="D42" s="21"/>
      <c r="E42" s="21"/>
      <c r="F42" s="17"/>
      <c r="G42" s="21"/>
      <c r="H42" s="21"/>
      <c r="I42" s="18"/>
      <c r="J42" s="18"/>
      <c r="K42" s="21"/>
      <c r="L42" s="125"/>
      <c r="M42" s="28"/>
      <c r="N42" s="17"/>
      <c r="O42" s="17"/>
      <c r="P42" s="17"/>
      <c r="Q42" s="14"/>
      <c r="R42" s="15"/>
      <c r="S42" s="134" ph="1"/>
      <c r="T42" s="17"/>
      <c r="U42" s="17"/>
    </row>
    <row r="43" spans="1:21" ht="21.75" customHeight="1">
      <c r="A43" s="29"/>
      <c r="B43" s="17"/>
      <c r="C43" s="21"/>
      <c r="D43" s="21"/>
      <c r="E43" s="21"/>
      <c r="F43" s="17"/>
      <c r="G43" s="21"/>
      <c r="H43" s="21"/>
      <c r="I43" s="18"/>
      <c r="J43" s="18"/>
      <c r="K43" s="21"/>
      <c r="L43" s="125"/>
      <c r="M43" s="28"/>
      <c r="N43" s="17"/>
      <c r="O43" s="17"/>
      <c r="P43" s="17"/>
      <c r="Q43" s="14"/>
      <c r="R43" s="15"/>
      <c r="S43" s="134" ph="1"/>
      <c r="T43" s="17"/>
      <c r="U43" s="17"/>
    </row>
    <row r="44" spans="1:21" ht="21.75" customHeight="1">
      <c r="A44" s="29"/>
      <c r="B44" s="17"/>
      <c r="C44" s="21"/>
      <c r="D44" s="21"/>
      <c r="E44" s="21"/>
      <c r="F44" s="21"/>
      <c r="G44" s="21"/>
      <c r="H44" s="21"/>
      <c r="I44" s="18"/>
      <c r="J44" s="18"/>
      <c r="K44" s="21"/>
      <c r="L44" s="125"/>
      <c r="M44" s="28"/>
      <c r="N44" s="17"/>
      <c r="O44" s="17"/>
      <c r="P44" s="17"/>
      <c r="Q44" s="14"/>
      <c r="R44" s="15"/>
      <c r="S44" s="132" ph="1"/>
      <c r="T44" s="17"/>
      <c r="U44" s="17"/>
    </row>
    <row r="45" spans="1:21" ht="18.75" customHeight="1"/>
    <row r="46" spans="1:21" ht="18.75" customHeight="1"/>
    <row r="47" spans="1:21" ht="18.75" customHeight="1"/>
    <row r="48" spans="1:21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  <row r="250" ht="18.75" customHeight="1"/>
    <row r="251" ht="18.75" customHeight="1"/>
    <row r="252" ht="18.75" customHeight="1"/>
    <row r="253" ht="18.75" customHeight="1"/>
    <row r="254" ht="18.75" customHeight="1"/>
    <row r="255" ht="18.75" customHeight="1"/>
    <row r="256" ht="18.75" customHeight="1"/>
    <row r="257" ht="18.75" customHeight="1"/>
    <row r="258" ht="18.75" customHeight="1"/>
    <row r="259" ht="18.75" customHeight="1"/>
    <row r="260" ht="18.75" customHeight="1"/>
    <row r="261" ht="18.75" customHeight="1"/>
    <row r="262" ht="18.75" customHeight="1"/>
    <row r="263" ht="18.75" customHeight="1"/>
    <row r="264" ht="18.75" customHeight="1"/>
    <row r="265" ht="18.75" customHeight="1"/>
    <row r="266" ht="18.75" customHeight="1"/>
    <row r="267" ht="18.75" customHeight="1"/>
    <row r="268" ht="18.75" customHeight="1"/>
    <row r="269" ht="18.75" customHeight="1"/>
    <row r="270" ht="18.75" customHeight="1"/>
    <row r="271" ht="18.75" customHeight="1"/>
    <row r="272" ht="18.75" customHeight="1"/>
    <row r="273" ht="18.75" customHeight="1"/>
    <row r="274" ht="18.75" customHeight="1"/>
    <row r="275" ht="18.75" customHeight="1"/>
    <row r="276" ht="18.75" customHeight="1"/>
    <row r="277" ht="18.75" customHeight="1"/>
    <row r="278" ht="18.75" customHeight="1"/>
    <row r="279" ht="18.75" customHeight="1"/>
    <row r="280" ht="18.75" customHeight="1"/>
    <row r="281" ht="18.75" customHeight="1"/>
    <row r="282" ht="18.75" customHeight="1"/>
    <row r="283" ht="18.75" customHeight="1"/>
    <row r="284" ht="18.75" customHeight="1"/>
    <row r="285" ht="18.75" customHeight="1"/>
    <row r="286" ht="18.75" customHeight="1"/>
    <row r="287" ht="18.75" customHeight="1"/>
    <row r="288" ht="18.75" customHeight="1"/>
    <row r="289" ht="18.75" customHeight="1"/>
    <row r="290" ht="18.75" customHeight="1"/>
    <row r="291" ht="18.75" customHeight="1"/>
    <row r="292" ht="18.75" customHeight="1"/>
    <row r="293" ht="18.75" customHeight="1"/>
    <row r="294" ht="18.75" customHeight="1"/>
    <row r="295" ht="18.75" customHeight="1"/>
    <row r="296" ht="18.75" customHeight="1"/>
    <row r="297" ht="18.75" customHeight="1"/>
    <row r="298" ht="18.75" customHeight="1"/>
    <row r="299" ht="18.75" customHeight="1"/>
    <row r="300" ht="18.75" customHeight="1"/>
    <row r="301" ht="18.75" customHeight="1"/>
    <row r="302" ht="18.75" customHeight="1"/>
    <row r="303" ht="18.75" customHeight="1"/>
    <row r="304" ht="18.75" customHeight="1"/>
    <row r="305" ht="18.75" customHeight="1"/>
    <row r="306" ht="18.75" customHeight="1"/>
    <row r="307" ht="18.75" customHeight="1"/>
    <row r="308" ht="18.75" customHeight="1"/>
    <row r="309" ht="18.75" customHeight="1"/>
    <row r="310" ht="18.75" customHeight="1"/>
    <row r="311" ht="18.75" customHeight="1"/>
    <row r="312" ht="18.75" customHeight="1"/>
    <row r="313" ht="18.75" customHeight="1"/>
    <row r="314" ht="18.75" customHeight="1"/>
    <row r="315" ht="18.75" customHeight="1"/>
    <row r="316" ht="18.75" customHeight="1"/>
    <row r="317" ht="18.75" customHeight="1"/>
    <row r="318" ht="18.75" customHeight="1"/>
    <row r="319" ht="18.75" customHeight="1"/>
    <row r="320" ht="18.75" customHeight="1"/>
    <row r="321" ht="18.75" customHeight="1"/>
    <row r="322" ht="18.75" customHeight="1"/>
    <row r="323" ht="18.75" customHeight="1"/>
    <row r="324" ht="18.75" customHeight="1"/>
    <row r="325" ht="18.75" customHeight="1"/>
    <row r="326" ht="18.75" customHeight="1"/>
    <row r="327" ht="18.75" customHeight="1"/>
    <row r="328" ht="18.75" customHeight="1"/>
    <row r="329" ht="18.75" customHeight="1"/>
    <row r="330" ht="18.75" customHeight="1"/>
    <row r="331" ht="18.75" customHeight="1"/>
    <row r="332" ht="18.75" customHeight="1"/>
    <row r="333" ht="18.75" customHeight="1"/>
    <row r="334" ht="18.75" customHeight="1"/>
    <row r="335" ht="18.75" customHeight="1"/>
    <row r="336" ht="18.75" customHeight="1"/>
    <row r="337" ht="18.75" customHeight="1"/>
    <row r="338" ht="18.75" customHeight="1"/>
    <row r="339" ht="18.75" customHeight="1"/>
    <row r="340" ht="18.75" customHeight="1"/>
    <row r="341" ht="18.75" customHeight="1"/>
    <row r="342" ht="18.75" customHeight="1"/>
    <row r="343" ht="18.75" customHeight="1"/>
    <row r="344" ht="18.75" customHeight="1"/>
    <row r="345" ht="18.75" customHeight="1"/>
    <row r="346" ht="18.75" customHeight="1"/>
    <row r="347" ht="18.75" customHeight="1"/>
    <row r="348" ht="18.75" customHeight="1"/>
    <row r="349" ht="18.75" customHeight="1"/>
    <row r="350" ht="18.75" customHeight="1"/>
    <row r="351" ht="18.75" customHeight="1"/>
    <row r="352" ht="18.75" customHeight="1"/>
    <row r="353" ht="18.75" customHeight="1"/>
    <row r="354" ht="18.75" customHeight="1"/>
    <row r="355" ht="18.75" customHeight="1"/>
    <row r="356" ht="18.75" customHeight="1"/>
    <row r="357" ht="18.75" customHeight="1"/>
    <row r="358" ht="18.75" customHeight="1"/>
    <row r="359" ht="18.75" customHeight="1"/>
    <row r="360" ht="18.75" customHeight="1"/>
    <row r="361" ht="18.75" customHeight="1"/>
    <row r="362" ht="18.75" customHeight="1"/>
    <row r="363" ht="18.75" customHeight="1"/>
    <row r="364" ht="18.75" customHeight="1"/>
    <row r="365" ht="18.75" customHeight="1"/>
    <row r="366" ht="18.75" customHeight="1"/>
    <row r="367" ht="18.75" customHeight="1"/>
    <row r="368" ht="18.75" customHeight="1"/>
    <row r="369" ht="18.75" customHeight="1"/>
    <row r="370" ht="18.75" customHeight="1"/>
    <row r="371" ht="18.75" customHeight="1"/>
    <row r="372" ht="18.75" customHeight="1"/>
    <row r="373" ht="18.75" customHeight="1"/>
    <row r="374" ht="18.75" customHeight="1"/>
    <row r="375" ht="18.75" customHeight="1"/>
    <row r="376" ht="18.75" customHeight="1"/>
    <row r="377" ht="18.75" customHeight="1"/>
    <row r="378" ht="18.75" customHeight="1"/>
    <row r="379" ht="18.75" customHeight="1"/>
    <row r="380" ht="18.75" customHeight="1"/>
    <row r="381" ht="18.75" customHeight="1"/>
    <row r="382" ht="18.75" customHeight="1"/>
    <row r="383" ht="18.75" customHeight="1"/>
    <row r="384" ht="18.75" customHeight="1"/>
    <row r="385" ht="18.75" customHeight="1"/>
    <row r="386" ht="18.75" customHeight="1"/>
    <row r="387" ht="18.75" customHeight="1"/>
    <row r="388" ht="18.75" customHeight="1"/>
    <row r="389" ht="18.75" customHeight="1"/>
    <row r="390" ht="18.75" customHeight="1"/>
    <row r="391" ht="18.75" customHeight="1"/>
    <row r="392" ht="18.75" customHeight="1"/>
    <row r="393" ht="18.75" customHeight="1"/>
    <row r="394" ht="18.75" customHeight="1"/>
    <row r="395" ht="18.75" customHeight="1"/>
    <row r="396" ht="18.75" customHeight="1"/>
    <row r="397" ht="18.75" customHeight="1"/>
    <row r="398" ht="18.75" customHeight="1"/>
    <row r="399" ht="18.75" customHeight="1"/>
    <row r="400" ht="18.75" customHeight="1"/>
    <row r="401" ht="18.75" customHeight="1"/>
    <row r="402" ht="18.75" customHeight="1"/>
    <row r="403" ht="18.75" customHeight="1"/>
    <row r="404" ht="18.75" customHeight="1"/>
    <row r="405" ht="18.75" customHeight="1"/>
    <row r="406" ht="18.75" customHeight="1"/>
    <row r="407" ht="18.75" customHeight="1"/>
    <row r="408" ht="18.75" customHeight="1"/>
    <row r="409" ht="18.75" customHeight="1"/>
    <row r="410" ht="18.75" customHeight="1"/>
    <row r="411" ht="18.75" customHeight="1"/>
    <row r="412" ht="18.75" customHeight="1"/>
    <row r="413" ht="18.75" customHeight="1"/>
    <row r="414" ht="18.75" customHeight="1"/>
    <row r="415" ht="18.75" customHeight="1"/>
    <row r="416" ht="18.75" customHeight="1"/>
    <row r="417" ht="18.75" customHeight="1"/>
    <row r="418" ht="18.75" customHeight="1"/>
    <row r="419" ht="18.75" customHeight="1"/>
    <row r="420" ht="18.75" customHeight="1"/>
    <row r="421" ht="18.75" customHeight="1"/>
    <row r="422" ht="18.75" customHeight="1"/>
    <row r="423" ht="18.75" customHeight="1"/>
    <row r="424" ht="18.75" customHeight="1"/>
    <row r="425" ht="18.75" customHeight="1"/>
    <row r="426" ht="18.75" customHeight="1"/>
    <row r="427" ht="18.75" customHeight="1"/>
    <row r="428" ht="18.75" customHeight="1"/>
    <row r="429" ht="18.75" customHeight="1"/>
    <row r="430" ht="18.75" customHeight="1"/>
    <row r="431" ht="18.75" customHeight="1"/>
    <row r="432" ht="18.75" customHeight="1"/>
    <row r="433" ht="18.75" customHeight="1"/>
    <row r="434" ht="18.75" customHeight="1"/>
    <row r="435" ht="18.75" customHeight="1"/>
    <row r="436" ht="18.75" customHeight="1"/>
    <row r="437" ht="18.75" customHeight="1"/>
    <row r="438" ht="18.75" customHeight="1"/>
    <row r="439" ht="18.75" customHeight="1"/>
    <row r="440" ht="18.75" customHeight="1"/>
    <row r="441" ht="18.75" customHeight="1"/>
    <row r="442" ht="18.75" customHeight="1"/>
    <row r="443" ht="18.75" customHeight="1"/>
    <row r="444" ht="18.75" customHeight="1"/>
    <row r="445" ht="18.75" customHeight="1"/>
    <row r="446" ht="18.75" customHeight="1"/>
    <row r="447" ht="18.75" customHeight="1"/>
    <row r="448" ht="18.75" customHeight="1"/>
    <row r="449" ht="18.75" customHeight="1"/>
    <row r="450" ht="18.75" customHeight="1"/>
    <row r="451" ht="18.75" customHeight="1"/>
    <row r="452" ht="18.75" customHeight="1"/>
    <row r="453" ht="18.75" customHeight="1"/>
    <row r="454" ht="18.75" customHeight="1"/>
    <row r="455" ht="18.75" customHeight="1"/>
    <row r="456" ht="18.75" customHeight="1"/>
    <row r="457" ht="18.75" customHeight="1"/>
    <row r="458" ht="18.75" customHeight="1"/>
    <row r="459" ht="18.75" customHeight="1"/>
    <row r="460" ht="18.75" customHeight="1"/>
    <row r="461" ht="18.75" customHeight="1"/>
    <row r="462" ht="18.75" customHeight="1"/>
    <row r="463" ht="18.75" customHeight="1"/>
    <row r="464" ht="18.75" customHeight="1"/>
    <row r="465" ht="18.75" customHeight="1"/>
    <row r="466" ht="18.75" customHeight="1"/>
    <row r="467" ht="18.75" customHeight="1"/>
    <row r="468" ht="18.75" customHeight="1"/>
    <row r="469" ht="18.75" customHeight="1"/>
    <row r="470" ht="18.75" customHeight="1"/>
    <row r="471" ht="18.75" customHeight="1"/>
    <row r="472" ht="18.75" customHeight="1"/>
    <row r="473" ht="18.75" customHeight="1"/>
    <row r="474" ht="18.75" customHeight="1"/>
    <row r="475" ht="18.75" customHeight="1"/>
    <row r="476" ht="18.75" customHeight="1"/>
    <row r="477" ht="18.75" customHeight="1"/>
    <row r="478" ht="18.75" customHeight="1"/>
    <row r="479" ht="18.75" customHeight="1"/>
    <row r="480" ht="18.75" customHeight="1"/>
    <row r="481" ht="18.75" customHeight="1"/>
    <row r="482" ht="18.75" customHeight="1"/>
    <row r="483" ht="18.75" customHeight="1"/>
    <row r="484" ht="18.75" customHeight="1"/>
    <row r="485" ht="18.75" customHeight="1"/>
    <row r="486" ht="18.75" customHeight="1"/>
    <row r="487" ht="18.75" customHeight="1"/>
    <row r="488" ht="18.75" customHeight="1"/>
    <row r="489" ht="18.75" customHeight="1"/>
    <row r="490" ht="18.75" customHeight="1"/>
    <row r="491" ht="18.75" customHeight="1"/>
    <row r="492" ht="18.75" customHeight="1"/>
    <row r="493" ht="18.75" customHeight="1"/>
    <row r="494" ht="18.75" customHeight="1"/>
    <row r="495" ht="18.75" customHeight="1"/>
    <row r="496" ht="18.75" customHeight="1"/>
    <row r="497" ht="18.75" customHeight="1"/>
    <row r="498" ht="18.75" customHeight="1"/>
    <row r="499" ht="18.75" customHeight="1"/>
    <row r="500" ht="18.75" customHeight="1"/>
    <row r="501" ht="18.75" customHeight="1"/>
    <row r="502" ht="18.75" customHeight="1"/>
    <row r="503" ht="18.75" customHeight="1"/>
    <row r="504" ht="18.75" customHeight="1"/>
    <row r="505" ht="18.75" customHeight="1"/>
    <row r="506" ht="18.75" customHeight="1"/>
    <row r="507" ht="18.75" customHeight="1"/>
    <row r="508" ht="18.75" customHeight="1"/>
    <row r="509" ht="18.75" customHeight="1"/>
    <row r="510" ht="18.75" customHeight="1"/>
    <row r="511" ht="18.75" customHeight="1"/>
    <row r="512" ht="18.75" customHeight="1"/>
    <row r="513" ht="18.75" customHeight="1"/>
    <row r="514" ht="18.75" customHeight="1"/>
    <row r="515" ht="18.75" customHeight="1"/>
    <row r="516" ht="18.75" customHeight="1"/>
    <row r="517" ht="18.75" customHeight="1"/>
    <row r="518" ht="18.75" customHeight="1"/>
    <row r="519" ht="18.75" customHeight="1"/>
    <row r="520" ht="18.75" customHeight="1"/>
    <row r="521" ht="18.75" customHeight="1"/>
    <row r="522" ht="18.75" customHeight="1"/>
    <row r="523" ht="18.75" customHeight="1"/>
    <row r="524" ht="18.75" customHeight="1"/>
    <row r="525" ht="18.75" customHeight="1"/>
    <row r="526" ht="18.75" customHeight="1"/>
    <row r="527" ht="18.75" customHeight="1"/>
    <row r="528" ht="18.75" customHeight="1"/>
    <row r="529" ht="18.75" customHeight="1"/>
    <row r="530" ht="18.75" customHeight="1"/>
    <row r="531" ht="18.75" customHeight="1"/>
    <row r="532" ht="18.75" customHeight="1"/>
    <row r="533" ht="18.75" customHeight="1"/>
    <row r="534" ht="18.75" customHeight="1"/>
    <row r="535" ht="18.75" customHeight="1"/>
    <row r="536" ht="18.75" customHeight="1"/>
    <row r="537" ht="18.75" customHeight="1"/>
    <row r="538" ht="18.75" customHeight="1"/>
    <row r="539" ht="18.75" customHeight="1"/>
    <row r="540" ht="18.75" customHeight="1"/>
    <row r="541" ht="18.75" customHeight="1"/>
    <row r="542" ht="18.75" customHeight="1"/>
    <row r="543" ht="18.75" customHeight="1"/>
    <row r="544" ht="18.75" customHeight="1"/>
    <row r="545" ht="18.75" customHeight="1"/>
    <row r="546" ht="18.75" customHeight="1"/>
    <row r="547" ht="18.75" customHeight="1"/>
    <row r="548" ht="18.75" customHeight="1"/>
    <row r="549" ht="18.75" customHeight="1"/>
    <row r="550" ht="18.75" customHeight="1"/>
    <row r="551" ht="18.75" customHeight="1"/>
    <row r="552" ht="18.75" customHeight="1"/>
    <row r="553" ht="18.75" customHeight="1"/>
    <row r="554" ht="18.75" customHeight="1"/>
    <row r="555" ht="18.75" customHeight="1"/>
    <row r="556" ht="18.75" customHeight="1"/>
    <row r="557" ht="18.75" customHeight="1"/>
    <row r="558" ht="18.75" customHeight="1"/>
    <row r="559" ht="18.75" customHeight="1"/>
    <row r="560" ht="18.75" customHeight="1"/>
    <row r="561" ht="18.75" customHeight="1"/>
    <row r="562" ht="18.75" customHeight="1"/>
    <row r="563" ht="18.75" customHeight="1"/>
    <row r="564" ht="18.75" customHeight="1"/>
    <row r="565" ht="18.75" customHeight="1"/>
    <row r="566" ht="18.75" customHeight="1"/>
    <row r="567" ht="18.75" customHeight="1"/>
    <row r="568" ht="18.75" customHeight="1"/>
    <row r="569" ht="18.75" customHeight="1"/>
    <row r="570" ht="18.75" customHeight="1"/>
    <row r="571" ht="18.75" customHeight="1"/>
    <row r="572" ht="18.75" customHeight="1"/>
    <row r="573" ht="18.75" customHeight="1"/>
    <row r="574" ht="18.75" customHeight="1"/>
    <row r="575" ht="18.75" customHeight="1"/>
    <row r="576" ht="18.75" customHeight="1"/>
    <row r="577" ht="18.75" customHeight="1"/>
    <row r="578" ht="18.75" customHeight="1"/>
    <row r="579" ht="18.75" customHeight="1"/>
    <row r="580" ht="18.75" customHeight="1"/>
    <row r="581" ht="18.75" customHeight="1"/>
    <row r="582" ht="18.75" customHeight="1"/>
    <row r="583" ht="18.75" customHeight="1"/>
    <row r="584" ht="18.75" customHeight="1"/>
    <row r="585" ht="18.75" customHeight="1"/>
    <row r="586" ht="18.75" customHeight="1"/>
    <row r="587" ht="18.75" customHeight="1"/>
    <row r="588" ht="18.75" customHeight="1"/>
    <row r="589" ht="18.75" customHeight="1"/>
    <row r="590" ht="18.75" customHeight="1"/>
    <row r="591" ht="18.75" customHeight="1"/>
    <row r="592" ht="18.75" customHeight="1"/>
    <row r="593" ht="18.75" customHeight="1"/>
    <row r="594" ht="18.75" customHeight="1"/>
    <row r="595" ht="18.75" customHeight="1"/>
    <row r="596" ht="18.75" customHeight="1"/>
    <row r="597" ht="18.75" customHeight="1"/>
    <row r="598" ht="18.75" customHeight="1"/>
    <row r="599" ht="18.75" customHeight="1"/>
    <row r="600" ht="18.75" customHeight="1"/>
    <row r="601" ht="18.75" customHeight="1"/>
    <row r="602" ht="18.75" customHeight="1"/>
    <row r="603" ht="18.75" customHeight="1"/>
    <row r="604" ht="18.75" customHeight="1"/>
    <row r="605" ht="18.75" customHeight="1"/>
    <row r="606" ht="18.75" customHeight="1"/>
    <row r="607" ht="18.75" customHeight="1"/>
    <row r="608" ht="18.75" customHeight="1"/>
    <row r="609" ht="18.75" customHeight="1"/>
    <row r="610" ht="18.75" customHeight="1"/>
    <row r="611" ht="18.75" customHeight="1"/>
    <row r="612" ht="18.75" customHeight="1"/>
    <row r="613" ht="18.75" customHeight="1"/>
    <row r="614" ht="18.75" customHeight="1"/>
    <row r="615" ht="18.75" customHeight="1"/>
    <row r="616" ht="18.75" customHeight="1"/>
    <row r="617" ht="18.75" customHeight="1"/>
    <row r="618" ht="18.75" customHeight="1"/>
    <row r="619" ht="18.75" customHeight="1"/>
    <row r="620" ht="18.75" customHeight="1"/>
    <row r="621" ht="18.75" customHeight="1"/>
    <row r="622" ht="18.75" customHeight="1"/>
    <row r="623" ht="18.75" customHeight="1"/>
    <row r="624" ht="18.75" customHeight="1"/>
    <row r="625" ht="18.75" customHeight="1"/>
    <row r="626" ht="18.75" customHeight="1"/>
    <row r="627" ht="18.75" customHeight="1"/>
    <row r="628" ht="18.75" customHeight="1"/>
    <row r="629" ht="18.75" customHeight="1"/>
    <row r="630" ht="18.75" customHeight="1"/>
    <row r="631" ht="18.75" customHeight="1"/>
    <row r="632" ht="18.75" customHeight="1"/>
    <row r="633" ht="18.75" customHeight="1"/>
    <row r="634" ht="18.75" customHeight="1"/>
    <row r="635" ht="18.75" customHeight="1"/>
    <row r="636" ht="18.75" customHeight="1"/>
    <row r="637" ht="18.75" customHeight="1"/>
    <row r="638" ht="18.75" customHeight="1"/>
    <row r="639" ht="18.75" customHeight="1"/>
    <row r="640" ht="18.75" customHeight="1"/>
    <row r="641" ht="18.75" customHeight="1"/>
    <row r="642" ht="18.75" customHeight="1"/>
    <row r="643" ht="18.75" customHeight="1"/>
    <row r="644" ht="18.75" customHeight="1"/>
    <row r="645" ht="18.75" customHeight="1"/>
    <row r="646" ht="18.75" customHeight="1"/>
    <row r="647" ht="18.75" customHeight="1"/>
    <row r="648" ht="18.75" customHeight="1"/>
    <row r="649" ht="18.75" customHeight="1"/>
    <row r="650" ht="18.75" customHeight="1"/>
    <row r="651" ht="18.75" customHeight="1"/>
    <row r="652" ht="18.75" customHeight="1"/>
    <row r="653" ht="18.75" customHeight="1"/>
    <row r="654" ht="18.75" customHeight="1"/>
    <row r="655" ht="18.75" customHeight="1"/>
    <row r="656" ht="18.75" customHeight="1"/>
    <row r="657" ht="18.75" customHeight="1"/>
    <row r="658" ht="18.75" customHeight="1"/>
    <row r="659" ht="18.75" customHeight="1"/>
    <row r="660" ht="18.75" customHeight="1"/>
    <row r="661" ht="18.75" customHeight="1"/>
    <row r="662" ht="18.75" customHeight="1"/>
    <row r="663" ht="18.75" customHeight="1"/>
    <row r="664" ht="18.75" customHeight="1"/>
    <row r="665" ht="18.75" customHeight="1"/>
    <row r="666" ht="18.75" customHeight="1"/>
    <row r="667" ht="18.75" customHeight="1"/>
    <row r="668" ht="18.75" customHeight="1"/>
    <row r="669" ht="18.75" customHeight="1"/>
    <row r="670" ht="18.75" customHeight="1"/>
    <row r="671" ht="18.75" customHeight="1"/>
    <row r="672" ht="18.75" customHeight="1"/>
    <row r="673" ht="18.75" customHeight="1"/>
    <row r="674" ht="18.75" customHeight="1"/>
    <row r="675" ht="18.75" customHeight="1"/>
    <row r="676" ht="18.75" customHeight="1"/>
    <row r="677" ht="18.75" customHeight="1"/>
    <row r="678" ht="18.75" customHeight="1"/>
    <row r="679" ht="18.75" customHeight="1"/>
    <row r="680" ht="18.75" customHeight="1"/>
    <row r="681" ht="18.75" customHeight="1"/>
    <row r="682" ht="18.75" customHeight="1"/>
    <row r="683" ht="18.75" customHeight="1"/>
    <row r="684" ht="18.75" customHeight="1"/>
    <row r="685" ht="18.75" customHeight="1"/>
    <row r="686" ht="18.75" customHeight="1"/>
    <row r="687" ht="18.75" customHeight="1"/>
    <row r="688" ht="18.75" customHeight="1"/>
    <row r="689" ht="18.75" customHeight="1"/>
    <row r="690" ht="18.75" customHeight="1"/>
    <row r="691" ht="18.75" customHeight="1"/>
    <row r="692" ht="18.75" customHeight="1"/>
    <row r="693" ht="18.75" customHeight="1"/>
    <row r="694" ht="18.75" customHeight="1"/>
    <row r="695" ht="18.75" customHeight="1"/>
    <row r="696" ht="18.75" customHeight="1"/>
    <row r="697" ht="18.75" customHeight="1"/>
    <row r="698" ht="18.75" customHeight="1"/>
    <row r="699" ht="18.75" customHeight="1"/>
    <row r="700" ht="18.75" customHeight="1"/>
    <row r="701" ht="18.75" customHeight="1"/>
    <row r="702" ht="18.75" customHeight="1"/>
    <row r="703" ht="18.75" customHeight="1"/>
    <row r="704" ht="18.75" customHeight="1"/>
    <row r="705" ht="18.75" customHeight="1"/>
    <row r="706" ht="18.75" customHeight="1"/>
    <row r="707" ht="18.75" customHeight="1"/>
    <row r="708" ht="18.75" customHeight="1"/>
    <row r="709" ht="18.75" customHeight="1"/>
    <row r="710" ht="18.75" customHeight="1"/>
    <row r="711" ht="18.75" customHeight="1"/>
    <row r="712" ht="18.75" customHeight="1"/>
    <row r="713" ht="18.75" customHeight="1"/>
    <row r="714" ht="18.75" customHeight="1"/>
    <row r="715" ht="18.75" customHeight="1"/>
    <row r="716" ht="18.75" customHeight="1"/>
    <row r="717" ht="18.75" customHeight="1"/>
    <row r="718" ht="18.75" customHeight="1"/>
    <row r="719" ht="18.75" customHeight="1"/>
    <row r="720" ht="18.75" customHeight="1"/>
    <row r="721" ht="18.75" customHeight="1"/>
    <row r="722" ht="18.75" customHeight="1"/>
    <row r="723" ht="18.75" customHeight="1"/>
    <row r="724" ht="18.75" customHeight="1"/>
    <row r="725" ht="18.75" customHeight="1"/>
    <row r="726" ht="18.75" customHeight="1"/>
    <row r="727" ht="18.75" customHeight="1"/>
    <row r="728" ht="18.75" customHeight="1"/>
    <row r="729" ht="18.75" customHeight="1"/>
    <row r="730" ht="18.75" customHeight="1"/>
    <row r="731" ht="18.75" customHeight="1"/>
    <row r="732" ht="18.75" customHeight="1"/>
    <row r="733" ht="18.75" customHeight="1"/>
    <row r="734" ht="18.75" customHeight="1"/>
    <row r="735" ht="18.75" customHeight="1"/>
    <row r="736" ht="18.75" customHeight="1"/>
    <row r="737" ht="18.75" customHeight="1"/>
    <row r="738" ht="18.75" customHeight="1"/>
    <row r="739" ht="18.75" customHeight="1"/>
    <row r="740" ht="18.75" customHeight="1"/>
    <row r="741" ht="18.75" customHeight="1"/>
    <row r="742" ht="18.75" customHeight="1"/>
    <row r="743" ht="18.75" customHeight="1"/>
    <row r="744" ht="18.75" customHeight="1"/>
    <row r="745" ht="18.75" customHeight="1"/>
    <row r="746" ht="18.75" customHeight="1"/>
    <row r="747" ht="18.75" customHeight="1"/>
    <row r="748" ht="18.75" customHeight="1"/>
    <row r="749" ht="18.75" customHeight="1"/>
    <row r="750" ht="18.75" customHeight="1"/>
    <row r="751" ht="18.75" customHeight="1"/>
    <row r="752" ht="18.75" customHeight="1"/>
    <row r="753" ht="18.75" customHeight="1"/>
    <row r="754" ht="18.75" customHeight="1"/>
    <row r="755" ht="18.75" customHeight="1"/>
    <row r="756" ht="18.75" customHeight="1"/>
    <row r="757" ht="18.75" customHeight="1"/>
    <row r="758" ht="18.75" customHeight="1"/>
    <row r="759" ht="18.75" customHeight="1"/>
  </sheetData>
  <sheetProtection formatCells="0" formatColumns="0" formatRows="0" insertColumns="0" insertRows="0" insertHyperlinks="0" deleteColumns="0" deleteRows="0"/>
  <mergeCells count="1">
    <mergeCell ref="A1:U1"/>
  </mergeCells>
  <phoneticPr fontId="2" type="noConversion"/>
  <pageMargins left="0.28999999999999998" right="0.34" top="1" bottom="1" header="0.5" footer="0.5"/>
  <pageSetup paperSize="9" scale="74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준공(아파트,연립)-1</vt:lpstr>
      <vt:lpstr>시공중</vt:lpstr>
      <vt:lpstr>시공중!Print_Area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User24</dc:creator>
  <cp:lastModifiedBy>user</cp:lastModifiedBy>
  <cp:lastPrinted>2016-07-27T00:18:55Z</cp:lastPrinted>
  <dcterms:created xsi:type="dcterms:W3CDTF">2007-07-26T01:29:18Z</dcterms:created>
  <dcterms:modified xsi:type="dcterms:W3CDTF">2016-12-27T09:02:36Z</dcterms:modified>
</cp:coreProperties>
</file>